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<sst xmlns="http://schemas.openxmlformats.org/spreadsheetml/2006/main" count="1016" uniqueCount="913">
  <si>
    <t>ticker</t>
  </si>
  <si>
    <t>PTLO</t>
  </si>
  <si>
    <t>nombre</t>
  </si>
  <si>
    <t>PORTILLO S INC</t>
  </si>
  <si>
    <t>empresa</t>
  </si>
  <si>
    <t>Restaurants &amp; Bars</t>
  </si>
  <si>
    <t>Open</t>
  </si>
  <si>
    <t>Target Price</t>
  </si>
  <si>
    <t>Upside</t>
  </si>
  <si>
    <t>-323.00%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</si>
  <si>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</si>
  <si>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</si>
  <si>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</si>
  <si>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</si>
  <si>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</si>
  <si>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</si>
  <si>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</si>
  <si>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</si>
  <si>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7.94%</t>
  </si>
  <si>
    <t>Total Assets Growth</t>
  </si>
  <si>
    <t>-2.53%</t>
  </si>
  <si>
    <t>Net Property, Plant and Equipment Growth</t>
  </si>
  <si>
    <t>-5.71%</t>
  </si>
  <si>
    <t>EBITDA Growth</t>
  </si>
  <si>
    <t>23.15%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</si>
  <si>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</si>
  <si>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</si>
  <si>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</si>
  <si>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</si>
  <si>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</si>
  <si>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</si>
  <si>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</si>
  <si>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</si>
  <si>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</si>
  <si>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</si>
  <si>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</si>
  <si>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</si>
  <si>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</si>
  <si>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</si>
  <si>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</si>
  <si>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</si>
  <si>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</si>
  <si>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</si>
  <si>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</si>
  <si>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</si>
  <si>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</si>
  <si>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</si>
  <si>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</si>
  <si>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</si>
  <si>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</si>
  <si>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</si>
  <si>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</si>
  <si>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</si>
  <si>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</si>
  <si>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</si>
  <si>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</si>
  <si>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</si>
  <si>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</si>
  <si>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</si>
  <si>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</si>
  <si>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</si>
  <si>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</si>
  <si>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</si>
  <si>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</si>
  <si>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</si>
  <si>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</si>
  <si>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</si>
  <si>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</si>
  <si>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</si>
  <si>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</si>
  <si>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</si>
  <si>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</si>
  <si>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</si>
  <si>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</si>
  <si>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</si>
  <si>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</si>
  <si>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</si>
  <si>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</si>
  <si>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</si>
  <si>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</si>
  <si>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</si>
  <si>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</si>
  <si>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</si>
  <si>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</si>
  <si>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</si>
  <si>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</si>
  <si>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</si>
  <si>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</si>
  <si>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</si>
  <si>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</si>
  <si>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</si>
  <si>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</si>
  <si>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</si>
  <si>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</si>
  <si>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</si>
  <si>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</si>
  <si>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</si>
  <si>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</si>
  <si>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</si>
  <si>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</si>
  <si>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</si>
  <si>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</si>
  <si>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</si>
  <si>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</si>
  <si>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</si>
  <si>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</si>
  <si>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2.89</t>
  </si>
  <si>
    <t>2.75</t>
  </si>
  <si>
    <t>4.78</t>
  </si>
  <si>
    <t>5.29</t>
  </si>
  <si>
    <t>5.81</t>
  </si>
  <si>
    <t>Tangible Book Value</t>
  </si>
  <si>
    <t>Tangible Book Value Per Share</t>
  </si>
  <si>
    <t>-10.2</t>
  </si>
  <si>
    <t>-10.16</t>
  </si>
  <si>
    <t>-13.48</t>
  </si>
  <si>
    <t>-8.13</t>
  </si>
  <si>
    <t>-5.88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</si>
  <si>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</si>
  <si>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</si>
  <si>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</si>
  <si>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</si>
  <si>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</si>
  <si>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</si>
  <si>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</si>
  <si>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</si>
  <si>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</si>
  <si>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</si>
  <si>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</si>
  <si>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</si>
  <si>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</si>
  <si>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</si>
  <si>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</si>
  <si>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</si>
  <si>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Pre-Opening Costs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</si>
  <si>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</si>
  <si>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</si>
  <si>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</si>
  <si>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</si>
  <si>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</si>
  <si>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</si>
  <si>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</si>
  <si>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</si>
  <si>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</si>
  <si>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</si>
  <si>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</si>
  <si>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</si>
  <si>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</si>
  <si>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</si>
  <si>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</si>
  <si>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</si>
  <si>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</si>
  <si>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</si>
  <si>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</si>
  <si>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</si>
  <si>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</si>
  <si>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</si>
  <si>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-0.25</t>
  </si>
  <si>
    <t>-0.16</t>
  </si>
  <si>
    <t>-1.51</t>
  </si>
  <si>
    <t>0.28</t>
  </si>
  <si>
    <t>0.34</t>
  </si>
  <si>
    <t>Basic EPS - Continuing Operations</t>
  </si>
  <si>
    <t>Basic Weighted Average Shares Outstanding</t>
  </si>
  <si>
    <t>Net EPS - Diluted</t>
  </si>
  <si>
    <t>0.25</t>
  </si>
  <si>
    <t>0.32</t>
  </si>
  <si>
    <t>Diluted EPS - Continuing Operations</t>
  </si>
  <si>
    <t>Diluted Weighted Average Shares Outstanding</t>
  </si>
  <si>
    <t>Normalized Basic EPS</t>
  </si>
  <si>
    <t>0.07</t>
  </si>
  <si>
    <t>0.15</t>
  </si>
  <si>
    <t>-0.71</t>
  </si>
  <si>
    <t>Normalized Diluted EPS</t>
  </si>
  <si>
    <t>0.14</t>
  </si>
  <si>
    <t>0.24</t>
  </si>
  <si>
    <t>EBITDA</t>
  </si>
  <si>
    <t>EBITA</t>
  </si>
  <si>
    <t>EBIT</t>
  </si>
  <si>
    <t>EBITDAR</t>
  </si>
  <si>
    <t>Effective Tax Rate - (Ratio)</t>
  </si>
  <si>
    <t>20.84</t>
  </si>
  <si>
    <t>9.6</t>
  </si>
  <si>
    <t>11.57</t>
  </si>
  <si>
    <t>Normalized Net Income</t>
  </si>
  <si>
    <t>Interest on Long-Term Debt</t>
  </si>
  <si>
    <t>Supplemental Operating Expense Items</t>
  </si>
  <si>
    <t>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</si>
  <si>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</si>
  <si>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</si>
  <si>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</si>
  <si>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</si>
  <si>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</si>
  <si>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</si>
  <si>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</si>
  <si>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</si>
  <si>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</si>
  <si>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3.85</t>
  </si>
  <si>
    <t>1.93</t>
  </si>
  <si>
    <t>2.23</t>
  </si>
  <si>
    <t>2.56</t>
  </si>
  <si>
    <t>Return on Total Capital</t>
  </si>
  <si>
    <t>4.26</t>
  </si>
  <si>
    <t>2.37</t>
  </si>
  <si>
    <t>2.99</t>
  </si>
  <si>
    <t>3.47</t>
  </si>
  <si>
    <t>Return On Equity %</t>
  </si>
  <si>
    <t>3.67</t>
  </si>
  <si>
    <t>-3.51</t>
  </si>
  <si>
    <t>4.01</t>
  </si>
  <si>
    <t>5.56</t>
  </si>
  <si>
    <t>Return on Common Equity</t>
  </si>
  <si>
    <t>-5.73</t>
  </si>
  <si>
    <t>-34.62</t>
  </si>
  <si>
    <t>5.08</t>
  </si>
  <si>
    <t>6.37</t>
  </si>
  <si>
    <t>Margin Analysis</t>
  </si>
  <si>
    <t>Gross Profit Margin %</t>
  </si>
  <si>
    <t>24.42</t>
  </si>
  <si>
    <t>26.77</t>
  </si>
  <si>
    <t>26.56</t>
  </si>
  <si>
    <t>22.57</t>
  </si>
  <si>
    <t>24.29</t>
  </si>
  <si>
    <t>SG&amp;A Margin</t>
  </si>
  <si>
    <t>8.99</t>
  </si>
  <si>
    <t>8.75</t>
  </si>
  <si>
    <t>16.28</t>
  </si>
  <si>
    <t>11.39</t>
  </si>
  <si>
    <t>11.6</t>
  </si>
  <si>
    <t>EBITDA Margin %</t>
  </si>
  <si>
    <t>14.83</t>
  </si>
  <si>
    <t>17.54</t>
  </si>
  <si>
    <t>9.87</t>
  </si>
  <si>
    <t>10.48</t>
  </si>
  <si>
    <t>11.61</t>
  </si>
  <si>
    <t>EBITA Margin %</t>
  </si>
  <si>
    <t>11.59</t>
  </si>
  <si>
    <t>14.07</t>
  </si>
  <si>
    <t>6.71</t>
  </si>
  <si>
    <t>7.41</t>
  </si>
  <si>
    <t>8.46</t>
  </si>
  <si>
    <t>EBIT Margin %</t>
  </si>
  <si>
    <t>9.75</t>
  </si>
  <si>
    <t>12.14</t>
  </si>
  <si>
    <t>5.51</t>
  </si>
  <si>
    <t>6.91</t>
  </si>
  <si>
    <t>8.04</t>
  </si>
  <si>
    <t>Income From Continuing Operations Margin %</t>
  </si>
  <si>
    <t>1.16</t>
  </si>
  <si>
    <t>2.69</t>
  </si>
  <si>
    <t>-2.51</t>
  </si>
  <si>
    <t>2.92</t>
  </si>
  <si>
    <t>3.65</t>
  </si>
  <si>
    <t>Net Income Margin %</t>
  </si>
  <si>
    <t>-6.14</t>
  </si>
  <si>
    <t>1.85</t>
  </si>
  <si>
    <t>2.71</t>
  </si>
  <si>
    <t>Net Avail. For Common Margin %</t>
  </si>
  <si>
    <t>-2.68</t>
  </si>
  <si>
    <t>-1.81</t>
  </si>
  <si>
    <t>-10.09</t>
  </si>
  <si>
    <t>Normalized Net Income Margin</t>
  </si>
  <si>
    <t>0.76</t>
  </si>
  <si>
    <t>1.7</t>
  </si>
  <si>
    <t>-4.73</t>
  </si>
  <si>
    <t>0.99</t>
  </si>
  <si>
    <t>2.01</t>
  </si>
  <si>
    <t>Levered Free Cash Flow Margin</t>
  </si>
  <si>
    <t>4.97</t>
  </si>
  <si>
    <t>0.74</t>
  </si>
  <si>
    <t>-4.72</t>
  </si>
  <si>
    <t>Unlevered Free Cash Flow Margin</t>
  </si>
  <si>
    <t>10.3</t>
  </si>
  <si>
    <t>5.66</t>
  </si>
  <si>
    <t>3.22</t>
  </si>
  <si>
    <t>-2.35</t>
  </si>
  <si>
    <t>Asset Turnover</t>
  </si>
  <si>
    <t>0.51</t>
  </si>
  <si>
    <t>0.56</t>
  </si>
  <si>
    <t>0.52</t>
  </si>
  <si>
    <t>Fixed Assets Turnover</t>
  </si>
  <si>
    <t>2.68</t>
  </si>
  <si>
    <t>2.93</t>
  </si>
  <si>
    <t>1.54</t>
  </si>
  <si>
    <t>Receivables Turnover (Average Receivables)</t>
  </si>
  <si>
    <t>102.72</t>
  </si>
  <si>
    <t>82.02</t>
  </si>
  <si>
    <t>71.47</t>
  </si>
  <si>
    <t>59.71</t>
  </si>
  <si>
    <t>Inventory Turnover (Average Inventory)</t>
  </si>
  <si>
    <t>74.36</t>
  </si>
  <si>
    <t>70.45</t>
  </si>
  <si>
    <t>67.52</t>
  </si>
  <si>
    <t>63.86</t>
  </si>
  <si>
    <t>Short Term Liquidity</t>
  </si>
  <si>
    <t>Current Ratio</t>
  </si>
  <si>
    <t>0.47</t>
  </si>
  <si>
    <t>0.82</t>
  </si>
  <si>
    <t>0.88</t>
  </si>
  <si>
    <t>0.85</t>
  </si>
  <si>
    <t>0.4</t>
  </si>
  <si>
    <t>Quick Ratio</t>
  </si>
  <si>
    <t>0.37</t>
  </si>
  <si>
    <t>0.7</t>
  </si>
  <si>
    <t>0.69</t>
  </si>
  <si>
    <t>0.23</t>
  </si>
  <si>
    <t>Operating Cash Flow to Current Liabilities</t>
  </si>
  <si>
    <t>0.62</t>
  </si>
  <si>
    <t>0.64</t>
  </si>
  <si>
    <t>0.67</t>
  </si>
  <si>
    <t>Days Sales Outstanding (Average Receivables)</t>
  </si>
  <si>
    <t>3.54</t>
  </si>
  <si>
    <t>4.44</t>
  </si>
  <si>
    <t>5.09</t>
  </si>
  <si>
    <t>6.21</t>
  </si>
  <si>
    <t>Days Outstanding Inventory (Average Inventory)</t>
  </si>
  <si>
    <t>4.89</t>
  </si>
  <si>
    <t>5.17</t>
  </si>
  <si>
    <t>5.39</t>
  </si>
  <si>
    <t>Average Days Payable Outstanding</t>
  </si>
  <si>
    <t>20.29</t>
  </si>
  <si>
    <t>22.49</t>
  </si>
  <si>
    <t>22.96</t>
  </si>
  <si>
    <t>22.81</t>
  </si>
  <si>
    <t>Cash Conversion Cycle (Average Days)</t>
  </si>
  <si>
    <t>-11.85</t>
  </si>
  <si>
    <t>-12.89</t>
  </si>
  <si>
    <t>-12.48</t>
  </si>
  <si>
    <t>-10.79</t>
  </si>
  <si>
    <t>Long Term Solvency</t>
  </si>
  <si>
    <t>Total Debt/Equity</t>
  </si>
  <si>
    <t>147.71</t>
  </si>
  <si>
    <t>137.63</t>
  </si>
  <si>
    <t>75.38</t>
  </si>
  <si>
    <t>120.95</t>
  </si>
  <si>
    <t>119.63</t>
  </si>
  <si>
    <t>Total Debt / Total Capital</t>
  </si>
  <si>
    <t>59.63</t>
  </si>
  <si>
    <t>57.92</t>
  </si>
  <si>
    <t>42.98</t>
  </si>
  <si>
    <t>54.74</t>
  </si>
  <si>
    <t>54.47</t>
  </si>
  <si>
    <t>LT Debt/Equity</t>
  </si>
  <si>
    <t>142.12</t>
  </si>
  <si>
    <t>136.66</t>
  </si>
  <si>
    <t>74.59</t>
  </si>
  <si>
    <t>118.87</t>
  </si>
  <si>
    <t>113.52</t>
  </si>
  <si>
    <t>Long-Term Debt / Total Capital</t>
  </si>
  <si>
    <t>57.37</t>
  </si>
  <si>
    <t>57.51</t>
  </si>
  <si>
    <t>42.53</t>
  </si>
  <si>
    <t>53.8</t>
  </si>
  <si>
    <t>51.69</t>
  </si>
  <si>
    <t>Total Liabilities / Total Assets</t>
  </si>
  <si>
    <t>63.03</t>
  </si>
  <si>
    <t>62.51</t>
  </si>
  <si>
    <t>57.64</t>
  </si>
  <si>
    <t>66.18</t>
  </si>
  <si>
    <t>66.79</t>
  </si>
  <si>
    <t>EBIT / Interest Expense</t>
  </si>
  <si>
    <t>1.08</t>
  </si>
  <si>
    <t>1.23</t>
  </si>
  <si>
    <t>1.47</t>
  </si>
  <si>
    <t>1.99</t>
  </si>
  <si>
    <t>EBITDA / Interest Expense</t>
  </si>
  <si>
    <t>1.64</t>
  </si>
  <si>
    <t>1.77</t>
  </si>
  <si>
    <t>1.33</t>
  </si>
  <si>
    <t>3.33</t>
  </si>
  <si>
    <t>4.1</t>
  </si>
  <si>
    <t>(EBITDA - Capex) / Interest Expense</t>
  </si>
  <si>
    <t>1.13</t>
  </si>
  <si>
    <t>1.3</t>
  </si>
  <si>
    <t>0.42</t>
  </si>
  <si>
    <t>1.63</t>
  </si>
  <si>
    <t>0.9</t>
  </si>
  <si>
    <t>Total Debt / EBITDA</t>
  </si>
  <si>
    <t>6.81</t>
  </si>
  <si>
    <t>5.88</t>
  </si>
  <si>
    <t>6.05</t>
  </si>
  <si>
    <t>5.68</t>
  </si>
  <si>
    <t>Net Debt / EBITDA</t>
  </si>
  <si>
    <t>6.49</t>
  </si>
  <si>
    <t>5.36</t>
  </si>
  <si>
    <t>5.3</t>
  </si>
  <si>
    <t>5.2</t>
  </si>
  <si>
    <t>4.8</t>
  </si>
  <si>
    <t>Total Debt / (EBITDA - Capex)</t>
  </si>
  <si>
    <t>19.23</t>
  </si>
  <si>
    <t>22.31</t>
  </si>
  <si>
    <t>Net Debt / (EBITDA - Capex)</t>
  </si>
  <si>
    <t>9.41</t>
  </si>
  <si>
    <t>7.33</t>
  </si>
  <si>
    <t>16.86</t>
  </si>
  <si>
    <t>10.63</t>
  </si>
  <si>
    <t>21.89</t>
  </si>
  <si>
    <t>Growth Over Prior Year</t>
  </si>
  <si>
    <t>Total Revenues, 1 Yr. Growth %</t>
  </si>
  <si>
    <t>-4.99</t>
  </si>
  <si>
    <t>17.45</t>
  </si>
  <si>
    <t>15.81</t>
  </si>
  <si>
    <t>Gross Profit, 1 Yr. Growth %</t>
  </si>
  <si>
    <t>4.16</t>
  </si>
  <si>
    <t>16.51</t>
  </si>
  <si>
    <t>-6.74</t>
  </si>
  <si>
    <t>24.65</t>
  </si>
  <si>
    <t>EBITDA, 1 Yr. Growth %</t>
  </si>
  <si>
    <t>12.32</t>
  </si>
  <si>
    <t>-35.01</t>
  </si>
  <si>
    <t>16.52</t>
  </si>
  <si>
    <t>28.36</t>
  </si>
  <si>
    <t>EBITA, 1 Yr. Growth %</t>
  </si>
  <si>
    <t>15.38</t>
  </si>
  <si>
    <t>-45.18</t>
  </si>
  <si>
    <t>21.25</t>
  </si>
  <si>
    <t>32.27</t>
  </si>
  <si>
    <t>EBIT, 1 Yr. Growth %</t>
  </si>
  <si>
    <t>18.27</t>
  </si>
  <si>
    <t>-47.96</t>
  </si>
  <si>
    <t>37.74</t>
  </si>
  <si>
    <t>34.58</t>
  </si>
  <si>
    <t>Earnings From Cont. Operations, 1 Yr. Growth %</t>
  </si>
  <si>
    <t>120.76</t>
  </si>
  <si>
    <t>-209.4</t>
  </si>
  <si>
    <t>-227.88</t>
  </si>
  <si>
    <t>44.65</t>
  </si>
  <si>
    <t>Net Income, 1 Yr. Growth %</t>
  </si>
  <si>
    <t>-367.67</t>
  </si>
  <si>
    <t>-133.06</t>
  </si>
  <si>
    <t>69.79</t>
  </si>
  <si>
    <t>Normalized Net Income, 1 Yr. Growth %</t>
  </si>
  <si>
    <t>112.17</t>
  </si>
  <si>
    <t>-435.62</t>
  </si>
  <si>
    <t>-122.95</t>
  </si>
  <si>
    <t>135.7</t>
  </si>
  <si>
    <t>Diluted EPS Before Extra, 1 Yr. Growth %</t>
  </si>
  <si>
    <t>-35.82</t>
  </si>
  <si>
    <t>834.48</t>
  </si>
  <si>
    <t>-116.58</t>
  </si>
  <si>
    <t>Accounts Receivable, 1 Yr. Growth %</t>
  </si>
  <si>
    <t>42.03</t>
  </si>
  <si>
    <t>50.65</t>
  </si>
  <si>
    <t>9.57</t>
  </si>
  <si>
    <t>65.11</t>
  </si>
  <si>
    <t>Inventory, 1 Yr. Growth %</t>
  </si>
  <si>
    <t>30.3</t>
  </si>
  <si>
    <t>19.76</t>
  </si>
  <si>
    <t>21.54</t>
  </si>
  <si>
    <t>18.22</t>
  </si>
  <si>
    <t>Net Property, Plant and Equip., 1 Yr. Growth %</t>
  </si>
  <si>
    <t>5.86</t>
  </si>
  <si>
    <t>9.19</t>
  </si>
  <si>
    <t>106.38</t>
  </si>
  <si>
    <t>24.32</t>
  </si>
  <si>
    <t>Total Assets, 1 Yr. Growth %</t>
  </si>
  <si>
    <t>2.66</t>
  </si>
  <si>
    <t>9.82</t>
  </si>
  <si>
    <t>28.06</t>
  </si>
  <si>
    <t>8.24</t>
  </si>
  <si>
    <t>Tangible Book Value, 1 Yr. Growth %</t>
  </si>
  <si>
    <t>-0.33</t>
  </si>
  <si>
    <t>-7.11</t>
  </si>
  <si>
    <t>-18.46</t>
  </si>
  <si>
    <t>-17.08</t>
  </si>
  <si>
    <t>Common Equity, 1 Yr. Growth %</t>
  </si>
  <si>
    <t>-4.76</t>
  </si>
  <si>
    <t>21.72</t>
  </si>
  <si>
    <t>49.67</t>
  </si>
  <si>
    <t>25.76</t>
  </si>
  <si>
    <t>Cash From Operations, 1 Yr. Growth %</t>
  </si>
  <si>
    <t>34.5</t>
  </si>
  <si>
    <t>-26.42</t>
  </si>
  <si>
    <t>32.69</t>
  </si>
  <si>
    <t>Capital Expenditures, 1 Yr. Growth %</t>
  </si>
  <si>
    <t>-2.69</t>
  </si>
  <si>
    <t>68.67</t>
  </si>
  <si>
    <t>30.06</t>
  </si>
  <si>
    <t>86.82</t>
  </si>
  <si>
    <t>Levered Free Cash Flow, 1 Yr. Growth %</t>
  </si>
  <si>
    <t>-61.67</t>
  </si>
  <si>
    <t>-51.97</t>
  </si>
  <si>
    <t>-836.52</t>
  </si>
  <si>
    <t>Unlevered Free Cash Flow, 1 Yr. Growth %</t>
  </si>
  <si>
    <t>-36.88</t>
  </si>
  <si>
    <t>-37.63</t>
  </si>
  <si>
    <t>-184.48</t>
  </si>
  <si>
    <t>Compound Annual Growth Rate Over Two Years</t>
  </si>
  <si>
    <t>Total Revenues, 2 Yr. CAGR %</t>
  </si>
  <si>
    <t>5.63</t>
  </si>
  <si>
    <t>13.53</t>
  </si>
  <si>
    <t>12.74</t>
  </si>
  <si>
    <t>Gross Profit, 2 Yr. CAGR %</t>
  </si>
  <si>
    <t>10.17</t>
  </si>
  <si>
    <t>4.24</t>
  </si>
  <si>
    <t>7.82</t>
  </si>
  <si>
    <t>EBITDA, 2 Yr. CAGR %</t>
  </si>
  <si>
    <t>-14.85</t>
  </si>
  <si>
    <t>-12.98</t>
  </si>
  <si>
    <t>22.3</t>
  </si>
  <si>
    <t>EBITA, 2 Yr. CAGR %</t>
  </si>
  <si>
    <t>-20.83</t>
  </si>
  <si>
    <t>-18.47</t>
  </si>
  <si>
    <t>26.64</t>
  </si>
  <si>
    <t>EBIT, 2 Yr. CAGR %</t>
  </si>
  <si>
    <t>-21.99</t>
  </si>
  <si>
    <t>-15.34</t>
  </si>
  <si>
    <t>36.15</t>
  </si>
  <si>
    <t>Earnings From Cont. Operations, 2 Yr. CAGR %</t>
  </si>
  <si>
    <t>55.41</t>
  </si>
  <si>
    <t>18.28</t>
  </si>
  <si>
    <t>36.01</t>
  </si>
  <si>
    <t>Net Income, 2 Yr. CAGR %</t>
  </si>
  <si>
    <t>143.08</t>
  </si>
  <si>
    <t>-5.93</t>
  </si>
  <si>
    <t>-25.08</t>
  </si>
  <si>
    <t>Normalized Net Income, 2 Yr. CAGR %</t>
  </si>
  <si>
    <t>163.59</t>
  </si>
  <si>
    <t>-12.24</t>
  </si>
  <si>
    <t>-26.46</t>
  </si>
  <si>
    <t>Diluted EPS Before Extra, 2 Yr. CAGR %</t>
  </si>
  <si>
    <t>144.89</t>
  </si>
  <si>
    <t>24.46</t>
  </si>
  <si>
    <t>-53.94</t>
  </si>
  <si>
    <t>Accounts Receivable, 2 Yr. CAGR %</t>
  </si>
  <si>
    <t>46.28</t>
  </si>
  <si>
    <t>28.48</t>
  </si>
  <si>
    <t>Inventory, 2 Yr. CAGR %</t>
  </si>
  <si>
    <t>24.92</t>
  </si>
  <si>
    <t>20.65</t>
  </si>
  <si>
    <t>19.87</t>
  </si>
  <si>
    <t>Net Property, Plant and Equip., 2 Yr. CAGR %</t>
  </si>
  <si>
    <t>7.51</t>
  </si>
  <si>
    <t>50.12</t>
  </si>
  <si>
    <t>60.18</t>
  </si>
  <si>
    <t>Total Assets, 2 Yr. CAGR %</t>
  </si>
  <si>
    <t>6.18</t>
  </si>
  <si>
    <t>18.59</t>
  </si>
  <si>
    <t>17.73</t>
  </si>
  <si>
    <t>Tangible Book Value, 2 Yr. CAGR %</t>
  </si>
  <si>
    <t>-3.78</t>
  </si>
  <si>
    <t>-12.97</t>
  </si>
  <si>
    <t>-17.77</t>
  </si>
  <si>
    <t>Common Equity, 2 Yr. CAGR %</t>
  </si>
  <si>
    <t>7.67</t>
  </si>
  <si>
    <t>34.97</t>
  </si>
  <si>
    <t>37.2</t>
  </si>
  <si>
    <t>Cash From Operations, 2 Yr. CAGR %</t>
  </si>
  <si>
    <t>-0.52</t>
  </si>
  <si>
    <t>-1.19</t>
  </si>
  <si>
    <t>28.49</t>
  </si>
  <si>
    <t>Capital Expenditures, 2 Yr. CAGR %</t>
  </si>
  <si>
    <t>28.11</t>
  </si>
  <si>
    <t>48.11</t>
  </si>
  <si>
    <t>55.88</t>
  </si>
  <si>
    <t>Levered Free Cash Flow, 2 Yr. CAGR %</t>
  </si>
  <si>
    <t>-57.09</t>
  </si>
  <si>
    <t>88.09</t>
  </si>
  <si>
    <t>Unlevered Free Cash Flow, 2 Yr. CAGR %</t>
  </si>
  <si>
    <t>-37.25</t>
  </si>
  <si>
    <t>-27.41</t>
  </si>
  <si>
    <t>Compound Annual Growth Rate Over Three Years</t>
  </si>
  <si>
    <t>Total Revenues, 3 Yr. CAGR %</t>
  </si>
  <si>
    <t>6.99</t>
  </si>
  <si>
    <t>14.29</t>
  </si>
  <si>
    <t>Gross Profit, 3 Yr. CAGR %</t>
  </si>
  <si>
    <t>4.21</t>
  </si>
  <si>
    <t>10.64</t>
  </si>
  <si>
    <t>EBITDA, 3 Yr. CAGR %</t>
  </si>
  <si>
    <t>-5.46</t>
  </si>
  <si>
    <t>-0.94</t>
  </si>
  <si>
    <t>EBITA, 3 Yr. CAGR %</t>
  </si>
  <si>
    <t>-8.74</t>
  </si>
  <si>
    <t>-4.2</t>
  </si>
  <si>
    <t>EBIT, 3 Yr. CAGR %</t>
  </si>
  <si>
    <t>-5.71</t>
  </si>
  <si>
    <t>Earnings From Cont. Operations, 3 Yr. CAGR %</t>
  </si>
  <si>
    <t>45.63</t>
  </si>
  <si>
    <t>26.49</t>
  </si>
  <si>
    <t>Net Income, 3 Yr. CAGR %</t>
  </si>
  <si>
    <t>25.01</t>
  </si>
  <si>
    <t>14.53</t>
  </si>
  <si>
    <t>Normalized Net Income, 3 Yr. CAGR %</t>
  </si>
  <si>
    <t>16.82</t>
  </si>
  <si>
    <t>21.98</t>
  </si>
  <si>
    <t>Diluted EPS Before Extra, 3 Yr. CAGR %</t>
  </si>
  <si>
    <t>-0.19</t>
  </si>
  <si>
    <t>25.63</t>
  </si>
  <si>
    <t>Accounts Receivable, 3 Yr. CAGR %</t>
  </si>
  <si>
    <t>32.85</t>
  </si>
  <si>
    <t>39.68</t>
  </si>
  <si>
    <t>Inventory, 3 Yr. CAGR %</t>
  </si>
  <si>
    <t>23.78</t>
  </si>
  <si>
    <t>19.83</t>
  </si>
  <si>
    <t>Net Property, Plant and Equip., 3 Yr. CAGR %</t>
  </si>
  <si>
    <t>33.62</t>
  </si>
  <si>
    <t>40.97</t>
  </si>
  <si>
    <t>Total Assets, 3 Yr. CAGR %</t>
  </si>
  <si>
    <t>13.02</t>
  </si>
  <si>
    <t>15.03</t>
  </si>
  <si>
    <t>Tangible Book Value, 3 Yr. CAGR %</t>
  </si>
  <si>
    <t>-8.95</t>
  </si>
  <si>
    <t>-14.36</t>
  </si>
  <si>
    <t>Common Equity, 3 Yr. CAGR %</t>
  </si>
  <si>
    <t>20.16</t>
  </si>
  <si>
    <t>31.83</t>
  </si>
  <si>
    <t>Cash From Operations, 3 Yr. CAGR %</t>
  </si>
  <si>
    <t>9.5</t>
  </si>
  <si>
    <t>6.7</t>
  </si>
  <si>
    <t>Capital Expenditures, 3 Yr. CAGR %</t>
  </si>
  <si>
    <t>28.76</t>
  </si>
  <si>
    <t>60.03</t>
  </si>
  <si>
    <t>Levered Free Cash Flow, 3 Yr. CAGR %</t>
  </si>
  <si>
    <t>10.68</t>
  </si>
  <si>
    <t>Unlevered Free Cash Flow, 3 Yr. CAGR %</t>
  </si>
  <si>
    <t>-30.71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</si>
  <si>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</si>
  <si>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</si>
  <si>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</si>
  <si>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</si>
  <si>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</si>
  <si>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</si>
  <si>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</si>
  <si>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1,344</t>
  </si>
  <si>
    <t>822.6</t>
  </si>
  <si>
    <t>883.2</t>
  </si>
  <si>
    <t>635.9</t>
  </si>
  <si>
    <t>-</t>
  </si>
  <si>
    <t>Change</t>
  </si>
  <si>
    <t>-38.81%</t>
  </si>
  <si>
    <t>7.37%</t>
  </si>
  <si>
    <t>-28%</t>
  </si>
  <si>
    <t>0%</t>
  </si>
  <si>
    <t>Enterprise Value (EV)
                                    1</t>
  </si>
  <si>
    <t>1,624</t>
  </si>
  <si>
    <t>1,097</t>
  </si>
  <si>
    <t>1,172</t>
  </si>
  <si>
    <t>928.9</t>
  </si>
  <si>
    <t>942.7</t>
  </si>
  <si>
    <t>951</t>
  </si>
  <si>
    <t>-32.47%</t>
  </si>
  <si>
    <t>6.83%</t>
  </si>
  <si>
    <t>-20.72%</t>
  </si>
  <si>
    <t>1.49%</t>
  </si>
  <si>
    <t>0.88%</t>
  </si>
  <si>
    <t>P/E ratio</t>
  </si>
  <si>
    <t>-89.4x</t>
  </si>
  <si>
    <t>65.3x</t>
  </si>
  <si>
    <t>49.8x</t>
  </si>
  <si>
    <t>31.5x</t>
  </si>
  <si>
    <t>29x</t>
  </si>
  <si>
    <t>22.5x</t>
  </si>
  <si>
    <t>PBR</t>
  </si>
  <si>
    <t>7.85x</t>
  </si>
  <si>
    <t>3.09x</t>
  </si>
  <si>
    <t>2.74x</t>
  </si>
  <si>
    <t>1.47x</t>
  </si>
  <si>
    <t>1.33x</t>
  </si>
  <si>
    <t>1.21x</t>
  </si>
  <si>
    <t>PEG</t>
  </si>
  <si>
    <t>-0x</t>
  </si>
  <si>
    <t>1.8x</t>
  </si>
  <si>
    <t>52.23x</t>
  </si>
  <si>
    <t>3.4x</t>
  </si>
  <si>
    <t>0.8x</t>
  </si>
  <si>
    <t>Capitalization / Revenue</t>
  </si>
  <si>
    <t>2.51x</t>
  </si>
  <si>
    <t>1.4x</t>
  </si>
  <si>
    <t>1.3x</t>
  </si>
  <si>
    <t>0.89x</t>
  </si>
  <si>
    <t>0.71x</t>
  </si>
  <si>
    <t>EV / Revenue</t>
  </si>
  <si>
    <t>3.04x</t>
  </si>
  <si>
    <t>1.87x</t>
  </si>
  <si>
    <t>1.72x</t>
  </si>
  <si>
    <t>1.31x</t>
  </si>
  <si>
    <t>1.19x</t>
  </si>
  <si>
    <t>1.06x</t>
  </si>
  <si>
    <t>EV / EBITDA</t>
  </si>
  <si>
    <t>16.5x</t>
  </si>
  <si>
    <t>12.9x</t>
  </si>
  <si>
    <t>11.5x</t>
  </si>
  <si>
    <t>9.34x</t>
  </si>
  <si>
    <t>8.73x</t>
  </si>
  <si>
    <t>7.84x</t>
  </si>
  <si>
    <t>EV / EBIT</t>
  </si>
  <si>
    <t>54.1x</t>
  </si>
  <si>
    <t>26.6x</t>
  </si>
  <si>
    <t>21.1x</t>
  </si>
  <si>
    <t>17.5x</t>
  </si>
  <si>
    <t>16.4x</t>
  </si>
  <si>
    <t>14.5x</t>
  </si>
  <si>
    <t>EV / FCF</t>
  </si>
  <si>
    <t>243x</t>
  </si>
  <si>
    <t>112x</t>
  </si>
  <si>
    <t>-68.4x</t>
  </si>
  <si>
    <t>-44.4x</t>
  </si>
  <si>
    <t>-106x</t>
  </si>
  <si>
    <t>-109x</t>
  </si>
  <si>
    <t>FCF Yield</t>
  </si>
  <si>
    <t>0.41%</t>
  </si>
  <si>
    <t>0.9%</t>
  </si>
  <si>
    <t>-1.46%</t>
  </si>
  <si>
    <t>-2.25%</t>
  </si>
  <si>
    <t>-0.95%</t>
  </si>
  <si>
    <t>-0.92%</t>
  </si>
  <si>
    <t>Dividend per Share
                                    2</t>
  </si>
  <si>
    <t>Rate of return</t>
  </si>
  <si>
    <t>EPS
                                    2</t>
  </si>
  <si>
    <t>-0.42</t>
  </si>
  <si>
    <t>0.3219</t>
  </si>
  <si>
    <t>0.3494</t>
  </si>
  <si>
    <t>0.4518</t>
  </si>
  <si>
    <t>Distribution rate</t>
  </si>
  <si>
    <t>Net sales
                                    1</t>
  </si>
  <si>
    <t>535</t>
  </si>
  <si>
    <t>587.1</t>
  </si>
  <si>
    <t>679.9</t>
  </si>
  <si>
    <t>711.1</t>
  </si>
  <si>
    <t>792.4</t>
  </si>
  <si>
    <t>900.3</t>
  </si>
  <si>
    <t>EBITDA
                                    1</t>
  </si>
  <si>
    <t>98.5</t>
  </si>
  <si>
    <t>84.96</t>
  </si>
  <si>
    <t>102.3</t>
  </si>
  <si>
    <t>99.42</t>
  </si>
  <si>
    <t>108</t>
  </si>
  <si>
    <t>121.3</t>
  </si>
  <si>
    <t>EBIT
                                    1</t>
  </si>
  <si>
    <t>30.01</t>
  </si>
  <si>
    <t>41.28</t>
  </si>
  <si>
    <t>55.44</t>
  </si>
  <si>
    <t>53.11</t>
  </si>
  <si>
    <t>57.48</t>
  </si>
  <si>
    <t>65.72</t>
  </si>
  <si>
    <t>Net income
                                    1</t>
  </si>
  <si>
    <t>-13.42</t>
  </si>
  <si>
    <t>17.16</t>
  </si>
  <si>
    <t>18.42</t>
  </si>
  <si>
    <t>23.98</t>
  </si>
  <si>
    <t>26.17</t>
  </si>
  <si>
    <t>34.12</t>
  </si>
  <si>
    <t>Net Debt
                                    1</t>
  </si>
  <si>
    <t>279.9</t>
  </si>
  <si>
    <t>274.2</t>
  </si>
  <si>
    <t>288.5</t>
  </si>
  <si>
    <t>293</t>
  </si>
  <si>
    <t>306.9</t>
  </si>
  <si>
    <t>315.1</t>
  </si>
  <si>
    <t>Reference price
                                    2</t>
  </si>
  <si>
    <t>37.54</t>
  </si>
  <si>
    <t>16.32</t>
  </si>
  <si>
    <t>15.93</t>
  </si>
  <si>
    <t>10.15</t>
  </si>
  <si>
    <t>Nbr of stocks (in thousands)</t>
  </si>
  <si>
    <t>35,807</t>
  </si>
  <si>
    <t>50,403</t>
  </si>
  <si>
    <t>55,442</t>
  </si>
  <si>
    <t>62,648</t>
  </si>
  <si>
    <t>Announcement Date</t>
  </si>
  <si>
    <t>3/10/22</t>
  </si>
  <si>
    <t>3/2/23</t>
  </si>
  <si>
    <t>2/27/24</t>
  </si>
  <si>
    <t>address1</t>
  </si>
  <si>
    <t>2001 Spring Road</t>
  </si>
  <si>
    <t>address2</t>
  </si>
  <si>
    <t>Suite 400</t>
  </si>
  <si>
    <t>city</t>
  </si>
  <si>
    <t>Oak Brook</t>
  </si>
  <si>
    <t>state</t>
  </si>
  <si>
    <t>IL</t>
  </si>
  <si>
    <t>zip</t>
  </si>
  <si>
    <t>60523</t>
  </si>
  <si>
    <t>country</t>
  </si>
  <si>
    <t>phone</t>
  </si>
  <si>
    <t>630 954 3773</t>
  </si>
  <si>
    <t>website</t>
  </si>
  <si>
    <t>https://www.portillos.com</t>
  </si>
  <si>
    <t>industry</t>
  </si>
  <si>
    <t>Restaurants</t>
  </si>
  <si>
    <t>industryKey</t>
  </si>
  <si>
    <t>restaurants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</si>
  <si>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</si>
  <si>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</si>
  <si>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</si>
  <si>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</si>
  <si>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</si>
  <si>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</si>
  <si>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</si>
  <si>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Portillo's Inc. owns and operates fast casual restaurants in the United States. The company offers Chicago-style hot dogs and sausages, Italian beef sandwiches, char-grilled burgers, chopped salads, crinkle-cut French fries, homemade chocolate cakes, and chocolate cake shake. It offers its products through its website, application, and certain third-party platforms. Portillo's Inc. was founded in 1963 and is based in Oak Brook, Illinois.</t>
  </si>
  <si>
    <t>fullTimeEmployees</t>
  </si>
  <si>
    <t>companyOfficers</t>
  </si>
  <si>
    <t>[{'maxAge': 1, 'name': 'Mr. Michael  Osanloo J.D.', 'age': 58, 'title': 'President, CEO &amp; Director', 'yearBorn': 1966, 'fiscalYear': 2023, 'totalPay': 2047180, 'exercisedValue': 0, 'unexercisedValue': 21941986}, {'maxAge': 1, 'name': 'Ms. Michelle Greig Hook CPA', 'age': 49, 'title': 'CFO &amp; Treasurer', 'yearBorn': 1975, 'fiscalYear': 2023, 'totalPay': 940247, 'exercisedValue': 0, 'unexercisedValue': 741731}, {'maxAge': 1, 'name': 'Ms. Jill Francine Waite', 'age': 45, 'title': 'Chief Human Resources Officer', 'yearBorn': 1979, 'fiscalYear': 2023, 'totalPay': 715342, 'exercisedValue': 0, 'unexercisedValue': 1556582}, {'maxAge': 1, 'name': 'Mr. Tony  Darden', 'age': 54, 'title': 'Chief Operating Officer', 'yearBorn': 1970, 'fiscalYear': 2023, 'exercisedValue': 0, 'unexercisedValue': 0}, {'maxAge': 1, 'name': 'Mr. Keith M. Correia', 'age': 52, 'title': 'Chief Information Officer', 'yearBorn': 1972, 'fiscalYear': 2023, 'exercisedValue': 0, 'unexercisedValue': 0}, {'maxAge': 1, 'name': 'Ms. Barbara Margaret Noverini C.F.A.', 'title': 'Director of Investor Relations', 'fiscalYear': 2023, 'exercisedValue': 0, 'unexercisedValue': 0}, {'maxAge': 1, 'name': 'Ms. Kelly M. Kaiser', 'age': 49, 'title': 'General Counsel &amp; Secretary', 'yearBorn': 1975, 'fiscalYear': 2023, 'exercisedValue': 0, 'unexercisedValue': 0}, {'maxAge': 1, 'name': 'Mr. Michael K. Ellis', 'age': 62, 'title': 'Chief Development Officer', 'yearBorn': 1962,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</si>
  <si>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</si>
  <si>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</si>
  <si>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</si>
  <si>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</si>
  <si>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</si>
  <si>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</si>
  <si>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</si>
  <si>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</si>
  <si>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</si>
  <si>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</si>
  <si>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</si>
  <si>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</si>
  <si>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</si>
  <si>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</si>
  <si>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</si>
  <si>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</si>
  <si>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</si>
  <si>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</si>
  <si>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</si>
  <si>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</si>
  <si>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</si>
  <si>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</si>
  <si>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</si>
  <si>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</si>
  <si>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</si>
  <si>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</si>
  <si>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</si>
  <si>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</si>
  <si>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</si>
  <si>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</si>
  <si>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</si>
  <si>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</si>
  <si>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</si>
  <si>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</si>
  <si>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</si>
  <si>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</si>
  <si>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</si>
  <si>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</si>
  <si>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</si>
  <si>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</si>
  <si>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</si>
  <si>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</si>
  <si>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</si>
  <si>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</si>
  <si>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</si>
  <si>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</si>
  <si>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</si>
  <si>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</si>
  <si>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</si>
  <si>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</si>
  <si>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</si>
  <si>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</si>
  <si>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</si>
  <si>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</si>
  <si>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</si>
  <si>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</si>
  <si>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</si>
  <si>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</si>
  <si>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</si>
  <si>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</si>
  <si>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</si>
  <si>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</si>
  <si>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</si>
  <si>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</si>
  <si>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</si>
  <si>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</si>
  <si>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</si>
  <si>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</si>
  <si>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</si>
  <si>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</si>
  <si>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</si>
  <si>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Portillo's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</si>
  <si>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</si>
  <si>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</si>
  <si>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</si>
  <si>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</si>
  <si>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</si>
  <si>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</si>
  <si>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</si>
  <si>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3cf9939e-3e28-3c04-a8a8-5d94dfeb640d</t>
  </si>
  <si>
    <t>messageBoardId</t>
  </si>
  <si>
    <t>finmb_307512580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</si>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</sst>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ortillo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9.88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-22.03238682071138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6.35881216E8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6.146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29.166666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5.0</v>
      </c>
      <c r="C2" s="1">
        <v>12.0</v>
      </c>
      <c r="D2" s="1">
        <v>-32.0</v>
      </c>
      <c r="E2" s="1">
        <v>10.0</v>
      </c>
      <c r="F2" s="1">
        <v>18.0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15.0</v>
      </c>
      <c r="C3" s="1">
        <v>15.0</v>
      </c>
      <c r="D3" s="1">
        <v>16.0</v>
      </c>
      <c r="E3" s="1">
        <v>18.0</v>
      </c>
      <c r="F3" s="1">
        <v>21.0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8.0</v>
      </c>
      <c r="C4" s="1">
        <v>8.0</v>
      </c>
      <c r="D4" s="1">
        <v>6.0</v>
      </c>
      <c r="E4" s="1">
        <v>2.0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24.0</v>
      </c>
      <c r="C5" s="1">
        <v>24.0</v>
      </c>
      <c r="D5" s="1">
        <v>23.0</v>
      </c>
      <c r="E5" s="1">
        <v>20.0</v>
      </c>
      <c r="F5" s="1">
        <v>24.0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3.0</v>
      </c>
      <c r="D6" s="1">
        <v>3.0</v>
      </c>
      <c r="E6" s="1">
        <v>2.0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27.0</v>
      </c>
      <c r="C7" s="1">
        <v>9.0</v>
      </c>
      <c r="D7" s="1">
        <v>25.0</v>
      </c>
      <c r="E7" s="1">
        <v>39.0</v>
      </c>
      <c r="F7" s="1">
        <v>59.0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96.0</v>
      </c>
      <c r="D8" s="1">
        <v>29.0</v>
      </c>
      <c r="E8" s="1">
        <v>16.0</v>
      </c>
      <c r="F8" s="1">
        <v>15.0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</v>
      </c>
      <c r="C9" s="1">
        <v>2.0</v>
      </c>
      <c r="D9" s="1">
        <v>26.0</v>
      </c>
      <c r="E9" s="1">
        <v>1.0</v>
      </c>
      <c r="F9" s="1">
        <v>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3.0</v>
      </c>
      <c r="C10" s="1">
        <v>-75.0</v>
      </c>
      <c r="D10" s="1">
        <v>-77.0</v>
      </c>
      <c r="E10" s="1">
        <v>19.0</v>
      </c>
      <c r="F10" s="1">
        <v>-67.0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-14.0</v>
      </c>
      <c r="C11" s="1">
        <v>-1.0</v>
      </c>
      <c r="D11" s="1">
        <v>-1.0</v>
      </c>
      <c r="E11" s="1">
        <v>-1.0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-1.0</v>
      </c>
      <c r="C12" s="1">
        <v>1.0</v>
      </c>
      <c r="D12" s="1">
        <v>1.0</v>
      </c>
      <c r="E12" s="1">
        <v>-3.0</v>
      </c>
      <c r="F12" s="1">
        <v>20.0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8.0</v>
      </c>
      <c r="C13" s="1">
        <v>14.0</v>
      </c>
      <c r="D13" s="1">
        <v>-7.0</v>
      </c>
      <c r="E13" s="1">
        <v>8.0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43.0</v>
      </c>
      <c r="C14" s="1">
        <v>58.0</v>
      </c>
      <c r="D14" s="1">
        <v>42.0</v>
      </c>
      <c r="E14" s="1">
        <v>56.0</v>
      </c>
      <c r="F14" s="1">
        <v>70.0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-22.0</v>
      </c>
      <c r="C15" s="1">
        <v>-21.0</v>
      </c>
      <c r="D15" s="1">
        <v>-36.0</v>
      </c>
      <c r="E15" s="1">
        <v>-47.0</v>
      </c>
      <c r="F15" s="1">
        <v>-87.0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3.0</v>
      </c>
      <c r="C16" s="1">
        <v>3.0</v>
      </c>
      <c r="D16" s="1">
        <v>12.0</v>
      </c>
      <c r="E16" s="1">
        <v>4.0</v>
      </c>
      <c r="F16" s="1">
        <v>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-20.0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-22.0</v>
      </c>
      <c r="C18" s="1">
        <v>-21.0</v>
      </c>
      <c r="D18" s="1">
        <v>-36.0</v>
      </c>
      <c r="E18" s="1">
        <v>-47.0</v>
      </c>
      <c r="F18" s="1">
        <v>-87.0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9.0</v>
      </c>
      <c r="C19" s="1">
        <v>0.0</v>
      </c>
      <c r="D19" s="1">
        <v>0.0</v>
      </c>
      <c r="E19" s="1">
        <v>0.0</v>
      </c>
      <c r="F19" s="1">
        <v>15.0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464.0</v>
      </c>
      <c r="C20" s="1">
        <v>10.0</v>
      </c>
      <c r="D20" s="1">
        <v>0.0</v>
      </c>
      <c r="E20" s="1">
        <v>0.0</v>
      </c>
      <c r="F20" s="1">
        <v>300.0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473.0</v>
      </c>
      <c r="C21" s="1">
        <v>10.0</v>
      </c>
      <c r="D21" s="1">
        <v>0.0</v>
      </c>
      <c r="E21" s="1">
        <v>0.0</v>
      </c>
      <c r="F21" s="1">
        <v>315.0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-15.0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-472.0</v>
      </c>
      <c r="C23" s="1">
        <v>-13.0</v>
      </c>
      <c r="D23" s="1">
        <v>-158.0</v>
      </c>
      <c r="E23" s="1">
        <v>-3.0</v>
      </c>
      <c r="F23" s="1">
        <v>-328.0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-472.0</v>
      </c>
      <c r="C24" s="1">
        <v>-28.0</v>
      </c>
      <c r="D24" s="1">
        <v>-158.0</v>
      </c>
      <c r="E24" s="1">
        <v>-3.0</v>
      </c>
      <c r="F24" s="1">
        <v>-328.0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35.0</v>
      </c>
      <c r="C25" s="1">
        <v>27.0</v>
      </c>
      <c r="D25" s="1">
        <v>438.0</v>
      </c>
      <c r="E25" s="1">
        <v>367.0</v>
      </c>
      <c r="F25" s="1">
        <v>182.0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-57.0</v>
      </c>
      <c r="E26" s="1">
        <v>-368.0</v>
      </c>
      <c r="F26" s="1">
        <v>-181.0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-222.0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-13.0</v>
      </c>
      <c r="C28" s="1">
        <v>0.0</v>
      </c>
      <c r="D28" s="1">
        <v>-9.0</v>
      </c>
      <c r="E28" s="1">
        <v>-77.0</v>
      </c>
      <c r="F28" s="1">
        <v>-4.0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-11.0</v>
      </c>
      <c r="C29" s="1">
        <v>-18.0</v>
      </c>
      <c r="D29" s="1">
        <v>-8.0</v>
      </c>
      <c r="E29" s="1">
        <v>-4.0</v>
      </c>
      <c r="F29" s="1">
        <v>-16.0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9.0</v>
      </c>
      <c r="C30" s="1">
        <v>18.0</v>
      </c>
      <c r="D30" s="1">
        <v>-2.0</v>
      </c>
      <c r="E30" s="1">
        <v>5.0</v>
      </c>
      <c r="F30" s="1">
        <v>-33.0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36.0</v>
      </c>
      <c r="C32" s="1">
        <v>34.0</v>
      </c>
      <c r="D32" s="1">
        <v>43.0</v>
      </c>
      <c r="E32" s="1">
        <v>23.0</v>
      </c>
      <c r="F32" s="1">
        <v>28.0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22.0</v>
      </c>
      <c r="D33" s="1">
        <v>9.0</v>
      </c>
      <c r="E33" s="1">
        <v>4.0</v>
      </c>
      <c r="F33" s="1">
        <v>-32.0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46.0</v>
      </c>
      <c r="D34" s="1">
        <v>30.0</v>
      </c>
      <c r="E34" s="1">
        <v>18.0</v>
      </c>
      <c r="F34" s="1">
        <v>-15.0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-8.0</v>
      </c>
      <c r="D35" s="1">
        <v>5.0</v>
      </c>
      <c r="E35" s="1">
        <v>-3.0</v>
      </c>
      <c r="F35" s="1">
        <v>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1.0</v>
      </c>
      <c r="C36" s="1">
        <v>-18.0</v>
      </c>
      <c r="D36" s="1">
        <v>-158.0</v>
      </c>
      <c r="E36" s="1">
        <v>-3.0</v>
      </c>
      <c r="F36" s="1">
        <v>-13.0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22.0</v>
      </c>
      <c r="C3" s="1">
        <v>41.0</v>
      </c>
      <c r="D3" s="1">
        <v>39.0</v>
      </c>
      <c r="E3" s="1">
        <v>44.0</v>
      </c>
      <c r="F3" s="1">
        <v>10.0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22.0</v>
      </c>
      <c r="C4" s="1">
        <v>41.0</v>
      </c>
      <c r="D4" s="1">
        <v>39.0</v>
      </c>
      <c r="E4" s="1">
        <v>44.0</v>
      </c>
      <c r="F4" s="1">
        <v>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3.0</v>
      </c>
      <c r="C5" s="1">
        <v>5.0</v>
      </c>
      <c r="D5" s="1">
        <v>7.0</v>
      </c>
      <c r="E5" s="1">
        <v>8.0</v>
      </c>
      <c r="F5" s="1">
        <v>14.0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3.0</v>
      </c>
      <c r="C6" s="1">
        <v>5.0</v>
      </c>
      <c r="D6" s="1">
        <v>7.0</v>
      </c>
      <c r="E6" s="1">
        <v>8.0</v>
      </c>
      <c r="F6" s="1">
        <v>14.0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3.0</v>
      </c>
      <c r="C7" s="1">
        <v>5.0</v>
      </c>
      <c r="D7" s="1">
        <v>6.0</v>
      </c>
      <c r="E7" s="1">
        <v>7.0</v>
      </c>
      <c r="F7" s="1">
        <v>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0.0</v>
      </c>
      <c r="C8" s="1">
        <v>0.0</v>
      </c>
      <c r="D8" s="1">
        <v>5.0</v>
      </c>
      <c r="E8" s="1">
        <v>4.0</v>
      </c>
      <c r="F8" s="1">
        <v>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20.0</v>
      </c>
      <c r="C9" s="1">
        <v>22.0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2.0</v>
      </c>
      <c r="C10" s="1">
        <v>2.0</v>
      </c>
      <c r="D10" s="1">
        <v>49.0</v>
      </c>
      <c r="E10" s="1">
        <v>50.0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32.0</v>
      </c>
      <c r="C11" s="1">
        <v>54.0</v>
      </c>
      <c r="D11" s="1">
        <v>59.0</v>
      </c>
      <c r="E11" s="1">
        <v>65.0</v>
      </c>
      <c r="F11" s="1">
        <v>41.0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224.0</v>
      </c>
      <c r="C12" s="1">
        <v>249.0</v>
      </c>
      <c r="D12" s="1">
        <v>280.0</v>
      </c>
      <c r="E12" s="1">
        <v>500.0</v>
      </c>
      <c r="F12" s="1">
        <v>615.0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-58.0</v>
      </c>
      <c r="C13" s="1">
        <v>-74.0</v>
      </c>
      <c r="D13" s="1">
        <v>-89.0</v>
      </c>
      <c r="E13" s="1">
        <v>-106.0</v>
      </c>
      <c r="F13" s="1">
        <v>-126.0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165.0</v>
      </c>
      <c r="C14" s="1">
        <v>175.0</v>
      </c>
      <c r="D14" s="1">
        <v>191.0</v>
      </c>
      <c r="E14" s="1">
        <v>394.0</v>
      </c>
      <c r="F14" s="1">
        <v>490.0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15.0</v>
      </c>
      <c r="C15" s="1">
        <v>16.0</v>
      </c>
      <c r="D15" s="1">
        <v>16.0</v>
      </c>
      <c r="E15" s="1">
        <v>16.0</v>
      </c>
      <c r="F15" s="1">
        <v>16.0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394.0</v>
      </c>
      <c r="C16" s="1">
        <v>394.0</v>
      </c>
      <c r="D16" s="1">
        <v>394.0</v>
      </c>
      <c r="E16" s="1">
        <v>394.0</v>
      </c>
      <c r="F16" s="1">
        <v>394.0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275.0</v>
      </c>
      <c r="C17" s="1">
        <v>266.0</v>
      </c>
      <c r="D17" s="1">
        <v>260.0</v>
      </c>
      <c r="E17" s="1">
        <v>256.0</v>
      </c>
      <c r="F17" s="1">
        <v>255.0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0.0</v>
      </c>
      <c r="C18" s="1">
        <v>0.0</v>
      </c>
      <c r="D18" s="1">
        <v>74.0</v>
      </c>
      <c r="E18" s="1">
        <v>150.0</v>
      </c>
      <c r="F18" s="1">
        <v>185.0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3.0</v>
      </c>
      <c r="C19" s="1">
        <v>4.0</v>
      </c>
      <c r="D19" s="1">
        <v>5.0</v>
      </c>
      <c r="E19" s="1">
        <v>4.0</v>
      </c>
      <c r="F19" s="1">
        <v>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887.0</v>
      </c>
      <c r="C20" s="1">
        <v>910.0</v>
      </c>
      <c r="D20" s="1">
        <v>1000.0</v>
      </c>
      <c r="E20" s="1">
        <v>1280.0</v>
      </c>
      <c r="F20" s="1">
        <v>1390.0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15.0</v>
      </c>
      <c r="C22" s="1">
        <v>21.0</v>
      </c>
      <c r="D22" s="1">
        <v>27.0</v>
      </c>
      <c r="E22" s="1">
        <v>30.0</v>
      </c>
      <c r="F22" s="1">
        <v>33.0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29.0</v>
      </c>
      <c r="C23" s="1">
        <v>34.0</v>
      </c>
      <c r="D23" s="1">
        <v>29.0</v>
      </c>
      <c r="E23" s="1">
        <v>29.0</v>
      </c>
      <c r="F23" s="1">
        <v>32.0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15.0</v>
      </c>
      <c r="C24" s="1">
        <v>0.0</v>
      </c>
      <c r="D24" s="1">
        <v>0.0</v>
      </c>
      <c r="E24" s="1">
        <v>0.0</v>
      </c>
      <c r="F24" s="1">
        <v>15.0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3.0</v>
      </c>
      <c r="C25" s="1">
        <v>3.0</v>
      </c>
      <c r="D25" s="1">
        <v>3.0</v>
      </c>
      <c r="E25" s="1">
        <v>4.0</v>
      </c>
      <c r="F25" s="1">
        <v>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0.0</v>
      </c>
      <c r="E26" s="1">
        <v>4.0</v>
      </c>
      <c r="F26" s="1">
        <v>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5.0</v>
      </c>
      <c r="C27" s="1">
        <v>6.0</v>
      </c>
      <c r="D27" s="1">
        <v>6.0</v>
      </c>
      <c r="E27" s="1">
        <v>7.0</v>
      </c>
      <c r="F27" s="1">
        <v>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0.0</v>
      </c>
      <c r="C28" s="1">
        <v>0.0</v>
      </c>
      <c r="D28" s="1">
        <v>0.0</v>
      </c>
      <c r="E28" s="1">
        <v>81.0</v>
      </c>
      <c r="F28" s="1">
        <v>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69.0</v>
      </c>
      <c r="C29" s="1">
        <v>66.0</v>
      </c>
      <c r="D29" s="1">
        <v>66.0</v>
      </c>
      <c r="E29" s="1">
        <v>77.0</v>
      </c>
      <c r="F29" s="1">
        <v>105.0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466.0</v>
      </c>
      <c r="C30" s="1">
        <v>466.0</v>
      </c>
      <c r="D30" s="1">
        <v>316.0</v>
      </c>
      <c r="E30" s="1">
        <v>314.0</v>
      </c>
      <c r="F30" s="1">
        <v>284.0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0.0</v>
      </c>
      <c r="C31" s="1">
        <v>0.0</v>
      </c>
      <c r="D31" s="1">
        <v>0.0</v>
      </c>
      <c r="E31" s="1">
        <v>200.0</v>
      </c>
      <c r="F31" s="1">
        <v>238.0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23.0</v>
      </c>
      <c r="C32" s="1">
        <v>36.0</v>
      </c>
      <c r="D32" s="1">
        <v>193.0</v>
      </c>
      <c r="E32" s="1">
        <v>255.0</v>
      </c>
      <c r="F32" s="1">
        <v>298.0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559.0</v>
      </c>
      <c r="C33" s="1">
        <v>569.0</v>
      </c>
      <c r="D33" s="1">
        <v>576.0</v>
      </c>
      <c r="E33" s="1">
        <v>847.0</v>
      </c>
      <c r="F33" s="1">
        <v>925.0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180.0</v>
      </c>
      <c r="C34" s="1">
        <v>201.0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180.0</v>
      </c>
      <c r="C35" s="1">
        <v>201.0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0.0</v>
      </c>
      <c r="C36" s="1">
        <v>0.0</v>
      </c>
      <c r="D36" s="1">
        <v>35.0</v>
      </c>
      <c r="E36" s="1">
        <v>48.0</v>
      </c>
      <c r="F36" s="1">
        <v>55.0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92.0</v>
      </c>
      <c r="C37" s="1">
        <v>72.0</v>
      </c>
      <c r="D37" s="1">
        <v>187.0</v>
      </c>
      <c r="E37" s="1">
        <v>261.0</v>
      </c>
      <c r="F37" s="1">
        <v>308.0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56.0</v>
      </c>
      <c r="C38" s="1">
        <v>68.0</v>
      </c>
      <c r="D38" s="1">
        <v>-15.0</v>
      </c>
      <c r="E38" s="1">
        <v>-4.0</v>
      </c>
      <c r="F38" s="1">
        <v>13.0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-74.0</v>
      </c>
      <c r="C39" s="1">
        <v>-49.0</v>
      </c>
      <c r="D39" s="1">
        <v>0.0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148.0</v>
      </c>
      <c r="C40" s="1">
        <v>141.0</v>
      </c>
      <c r="D40" s="1">
        <v>171.0</v>
      </c>
      <c r="E40" s="1">
        <v>256.0</v>
      </c>
      <c r="F40" s="1">
        <v>322.0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0.0</v>
      </c>
      <c r="C41" s="1">
        <v>0.0</v>
      </c>
      <c r="D41" s="1">
        <v>252.0</v>
      </c>
      <c r="E41" s="1">
        <v>177.0</v>
      </c>
      <c r="F41" s="1">
        <v>138.0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328.0</v>
      </c>
      <c r="C42" s="1">
        <v>341.0</v>
      </c>
      <c r="D42" s="1">
        <v>423.0</v>
      </c>
      <c r="E42" s="1">
        <v>433.0</v>
      </c>
      <c r="F42" s="1">
        <v>460.0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887.0</v>
      </c>
      <c r="C43" s="1">
        <v>910.0</v>
      </c>
      <c r="D43" s="1">
        <v>1000.0</v>
      </c>
      <c r="E43" s="1">
        <v>1280.0</v>
      </c>
      <c r="F43" s="1">
        <v>1390.0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51.0</v>
      </c>
      <c r="C45" s="1">
        <v>51.0</v>
      </c>
      <c r="D45" s="1">
        <v>35.0</v>
      </c>
      <c r="E45" s="1">
        <v>48.0</v>
      </c>
      <c r="F45" s="1">
        <v>55.0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51.0</v>
      </c>
      <c r="C46" s="1">
        <v>51.0</v>
      </c>
      <c r="D46" s="1">
        <v>35.0</v>
      </c>
      <c r="E46" s="1">
        <v>48.0</v>
      </c>
      <c r="F46" s="1">
        <v>55.0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 t="s">
        <v>106</v>
      </c>
      <c r="C47" s="1" t="s">
        <v>107</v>
      </c>
      <c r="D47" s="1" t="s">
        <v>108</v>
      </c>
      <c r="E47" s="1" t="s">
        <v>109</v>
      </c>
      <c r="F47" s="1" t="s">
        <v>110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-522.0</v>
      </c>
      <c r="C48" s="1">
        <v>-520.0</v>
      </c>
      <c r="D48" s="1">
        <v>-483.0</v>
      </c>
      <c r="E48" s="1">
        <v>-394.0</v>
      </c>
      <c r="F48" s="1">
        <v>-326.0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 t="s">
        <v>113</v>
      </c>
      <c r="C49" s="1" t="s">
        <v>114</v>
      </c>
      <c r="D49" s="1" t="s">
        <v>115</v>
      </c>
      <c r="E49" s="1" t="s">
        <v>116</v>
      </c>
      <c r="F49" s="1" t="s">
        <v>117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484.0</v>
      </c>
      <c r="C50" s="1">
        <v>470.0</v>
      </c>
      <c r="D50" s="1">
        <v>319.0</v>
      </c>
      <c r="E50" s="1">
        <v>524.0</v>
      </c>
      <c r="F50" s="1">
        <v>550.0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462.0</v>
      </c>
      <c r="C51" s="1">
        <v>428.0</v>
      </c>
      <c r="D51" s="1">
        <v>280.0</v>
      </c>
      <c r="E51" s="1">
        <v>479.0</v>
      </c>
      <c r="F51" s="1">
        <v>540.0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196.0</v>
      </c>
      <c r="C52" s="1">
        <v>199.0</v>
      </c>
      <c r="D52" s="1">
        <v>184.0</v>
      </c>
      <c r="E52" s="1">
        <v>245.0</v>
      </c>
      <c r="F52" s="1">
        <v>269.0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0.0</v>
      </c>
      <c r="C53" s="1">
        <v>0.0</v>
      </c>
      <c r="D53" s="1">
        <v>252.0</v>
      </c>
      <c r="E53" s="1">
        <v>177.0</v>
      </c>
      <c r="F53" s="1">
        <v>138.0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122</v>
      </c>
      <c r="B54" s="1">
        <v>15.0</v>
      </c>
      <c r="C54" s="1">
        <v>16.0</v>
      </c>
      <c r="D54" s="1">
        <v>16.0</v>
      </c>
      <c r="E54" s="1">
        <v>16.0</v>
      </c>
      <c r="F54" s="1">
        <v>16.0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123</v>
      </c>
      <c r="B55" s="1">
        <v>0.0</v>
      </c>
      <c r="C55" s="1">
        <v>0.0</v>
      </c>
      <c r="D55" s="1">
        <v>5.0</v>
      </c>
      <c r="E55" s="1">
        <v>5.0</v>
      </c>
      <c r="F55" s="1">
        <v>5.0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124</v>
      </c>
      <c r="B56" s="1">
        <v>0.0</v>
      </c>
      <c r="C56" s="1">
        <v>0.0</v>
      </c>
      <c r="D56" s="1">
        <v>4.0</v>
      </c>
      <c r="E56" s="1">
        <v>5.0</v>
      </c>
      <c r="F56" s="1">
        <v>6.0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125</v>
      </c>
      <c r="B57" s="1">
        <v>0.0</v>
      </c>
      <c r="C57" s="1">
        <v>0.0</v>
      </c>
      <c r="D57" s="1">
        <v>11.0</v>
      </c>
      <c r="E57" s="1">
        <v>10.0</v>
      </c>
      <c r="F57" s="1">
        <v>15.0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126</v>
      </c>
      <c r="B58" s="1">
        <v>0.0</v>
      </c>
      <c r="C58" s="1">
        <v>0.0</v>
      </c>
      <c r="D58" s="1">
        <v>1.0</v>
      </c>
      <c r="E58" s="1">
        <v>1.0</v>
      </c>
      <c r="F58" s="1">
        <v>1.0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127</v>
      </c>
      <c r="B59" s="1">
        <v>102.0</v>
      </c>
      <c r="C59" s="1">
        <v>107.0</v>
      </c>
      <c r="D59" s="1">
        <v>117.0</v>
      </c>
      <c r="E59" s="1">
        <v>128.0</v>
      </c>
      <c r="F59" s="1">
        <v>159.0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128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479.0</v>
      </c>
      <c r="C2" s="1">
        <v>455.0</v>
      </c>
      <c r="D2" s="1">
        <v>535.0</v>
      </c>
      <c r="E2" s="1">
        <v>587.0</v>
      </c>
      <c r="F2" s="1">
        <v>680.0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479.0</v>
      </c>
      <c r="C3" s="1">
        <v>455.0</v>
      </c>
      <c r="D3" s="1">
        <v>535.0</v>
      </c>
      <c r="E3" s="1">
        <v>587.0</v>
      </c>
      <c r="F3" s="1">
        <v>680.0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362.0</v>
      </c>
      <c r="C4" s="1">
        <v>334.0</v>
      </c>
      <c r="D4" s="1">
        <v>393.0</v>
      </c>
      <c r="E4" s="1">
        <v>455.0</v>
      </c>
      <c r="F4" s="1">
        <v>515.0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117.0</v>
      </c>
      <c r="C5" s="1">
        <v>122.0</v>
      </c>
      <c r="D5" s="1">
        <v>142.0</v>
      </c>
      <c r="E5" s="1">
        <v>133.0</v>
      </c>
      <c r="F5" s="1">
        <v>165.0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43.0</v>
      </c>
      <c r="C6" s="1">
        <v>39.0</v>
      </c>
      <c r="D6" s="1">
        <v>87.0</v>
      </c>
      <c r="E6" s="1">
        <v>66.0</v>
      </c>
      <c r="F6" s="1">
        <v>78.0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2.0</v>
      </c>
      <c r="C7" s="1">
        <v>2.0</v>
      </c>
      <c r="D7" s="1">
        <v>3.0</v>
      </c>
      <c r="E7" s="1">
        <v>4.0</v>
      </c>
      <c r="F7" s="1">
        <v>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24.0</v>
      </c>
      <c r="C8" s="1">
        <v>24.0</v>
      </c>
      <c r="D8" s="1">
        <v>23.0</v>
      </c>
      <c r="E8" s="1">
        <v>20.0</v>
      </c>
      <c r="F8" s="1">
        <v>24.0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0.0</v>
      </c>
      <c r="C9" s="1">
        <v>0.0</v>
      </c>
      <c r="D9" s="1">
        <v>-1.0</v>
      </c>
      <c r="E9" s="1">
        <v>-60.0</v>
      </c>
      <c r="F9" s="1">
        <v>-1.0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70.0</v>
      </c>
      <c r="C10" s="1">
        <v>66.0</v>
      </c>
      <c r="D10" s="1">
        <v>113.0</v>
      </c>
      <c r="E10" s="1">
        <v>91.0</v>
      </c>
      <c r="F10" s="1">
        <v>111.0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46.0</v>
      </c>
      <c r="C11" s="1">
        <v>55.0</v>
      </c>
      <c r="D11" s="1">
        <v>29.0</v>
      </c>
      <c r="E11" s="1">
        <v>40.0</v>
      </c>
      <c r="F11" s="1">
        <v>54.0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-43.0</v>
      </c>
      <c r="C12" s="1">
        <v>-45.0</v>
      </c>
      <c r="D12" s="1">
        <v>-39.0</v>
      </c>
      <c r="E12" s="1">
        <v>-27.0</v>
      </c>
      <c r="F12" s="1">
        <v>-27.0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0.0</v>
      </c>
      <c r="C13" s="1">
        <v>0.0</v>
      </c>
      <c r="D13" s="1">
        <v>0.0</v>
      </c>
      <c r="E13" s="1">
        <v>0.0</v>
      </c>
      <c r="F13" s="1">
        <v>21.0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-43.0</v>
      </c>
      <c r="C14" s="1">
        <v>-45.0</v>
      </c>
      <c r="D14" s="1">
        <v>-39.0</v>
      </c>
      <c r="E14" s="1">
        <v>-27.0</v>
      </c>
      <c r="F14" s="1">
        <v>-27.0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76.0</v>
      </c>
      <c r="C15" s="1">
        <v>45.0</v>
      </c>
      <c r="D15" s="1">
        <v>79.0</v>
      </c>
      <c r="E15" s="1">
        <v>1.0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1.0</v>
      </c>
      <c r="C16" s="1">
        <v>1.0</v>
      </c>
      <c r="D16" s="1">
        <v>0.0</v>
      </c>
      <c r="E16" s="1">
        <v>5.0</v>
      </c>
      <c r="F16" s="1">
        <v>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5.0</v>
      </c>
      <c r="C17" s="1">
        <v>12.0</v>
      </c>
      <c r="D17" s="1">
        <v>-9.0</v>
      </c>
      <c r="E17" s="1">
        <v>19.0</v>
      </c>
      <c r="F17" s="1">
        <v>32.0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-27.0</v>
      </c>
      <c r="C18" s="1">
        <v>-9.0</v>
      </c>
      <c r="D18" s="1">
        <v>-25.0</v>
      </c>
      <c r="E18" s="1">
        <v>-39.0</v>
      </c>
      <c r="F18" s="1">
        <v>-59.0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0.0</v>
      </c>
      <c r="D19" s="1">
        <v>-7.0</v>
      </c>
      <c r="E19" s="1">
        <v>0.0</v>
      </c>
      <c r="F19" s="1">
        <v>-3.0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5.0</v>
      </c>
      <c r="C20" s="1">
        <v>12.0</v>
      </c>
      <c r="D20" s="1">
        <v>-16.0</v>
      </c>
      <c r="E20" s="1">
        <v>18.0</v>
      </c>
      <c r="F20" s="1">
        <v>28.0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0.0</v>
      </c>
      <c r="C21" s="1">
        <v>0.0</v>
      </c>
      <c r="D21" s="1">
        <v>-3.0</v>
      </c>
      <c r="E21" s="1">
        <v>1.0</v>
      </c>
      <c r="F21" s="1">
        <v>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5.0</v>
      </c>
      <c r="C22" s="1">
        <v>12.0</v>
      </c>
      <c r="D22" s="1">
        <v>-13.0</v>
      </c>
      <c r="E22" s="1">
        <v>17.0</v>
      </c>
      <c r="F22" s="1">
        <v>24.0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5.0</v>
      </c>
      <c r="C23" s="1">
        <v>12.0</v>
      </c>
      <c r="D23" s="1">
        <v>-13.0</v>
      </c>
      <c r="E23" s="1">
        <v>17.0</v>
      </c>
      <c r="F23" s="1">
        <v>24.0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100</v>
      </c>
      <c r="B24" s="1">
        <v>0.0</v>
      </c>
      <c r="C24" s="1">
        <v>0.0</v>
      </c>
      <c r="D24" s="1">
        <v>-19.0</v>
      </c>
      <c r="E24" s="1">
        <v>-6.0</v>
      </c>
      <c r="F24" s="1">
        <v>-6.0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5.0</v>
      </c>
      <c r="C25" s="1">
        <v>12.0</v>
      </c>
      <c r="D25" s="1">
        <v>-32.0</v>
      </c>
      <c r="E25" s="1">
        <v>10.0</v>
      </c>
      <c r="F25" s="1">
        <v>18.0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18.0</v>
      </c>
      <c r="C26" s="1">
        <v>20.0</v>
      </c>
      <c r="D26" s="1">
        <v>21.0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-12.0</v>
      </c>
      <c r="C27" s="1">
        <v>-8.0</v>
      </c>
      <c r="D27" s="1">
        <v>-54.0</v>
      </c>
      <c r="E27" s="1">
        <v>10.0</v>
      </c>
      <c r="F27" s="1">
        <v>18.0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-12.0</v>
      </c>
      <c r="C28" s="1">
        <v>-8.0</v>
      </c>
      <c r="D28" s="1">
        <v>-54.0</v>
      </c>
      <c r="E28" s="1">
        <v>10.0</v>
      </c>
      <c r="F28" s="1">
        <v>18.0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 t="s">
        <v>157</v>
      </c>
      <c r="C30" s="1" t="s">
        <v>158</v>
      </c>
      <c r="D30" s="1" t="s">
        <v>159</v>
      </c>
      <c r="E30" s="1" t="s">
        <v>160</v>
      </c>
      <c r="F30" s="1" t="s">
        <v>161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 t="s">
        <v>157</v>
      </c>
      <c r="C31" s="1" t="s">
        <v>158</v>
      </c>
      <c r="D31" s="1" t="s">
        <v>159</v>
      </c>
      <c r="E31" s="1" t="s">
        <v>160</v>
      </c>
      <c r="F31" s="1" t="s">
        <v>161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51.0</v>
      </c>
      <c r="C32" s="1">
        <v>51.0</v>
      </c>
      <c r="D32" s="1">
        <v>35.0</v>
      </c>
      <c r="E32" s="1">
        <v>38.0</v>
      </c>
      <c r="F32" s="1">
        <v>53.0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 t="s">
        <v>157</v>
      </c>
      <c r="C33" s="1" t="s">
        <v>158</v>
      </c>
      <c r="D33" s="1" t="s">
        <v>159</v>
      </c>
      <c r="E33" s="1" t="s">
        <v>165</v>
      </c>
      <c r="F33" s="1" t="s">
        <v>166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167</v>
      </c>
      <c r="B34" s="1" t="s">
        <v>157</v>
      </c>
      <c r="C34" s="1" t="s">
        <v>158</v>
      </c>
      <c r="D34" s="1" t="s">
        <v>159</v>
      </c>
      <c r="E34" s="1" t="s">
        <v>165</v>
      </c>
      <c r="F34" s="1" t="s">
        <v>166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168</v>
      </c>
      <c r="B35" s="1">
        <v>51.0</v>
      </c>
      <c r="C35" s="1">
        <v>51.0</v>
      </c>
      <c r="D35" s="1">
        <v>35.0</v>
      </c>
      <c r="E35" s="1">
        <v>42.0</v>
      </c>
      <c r="F35" s="1">
        <v>57.0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 t="s">
        <v>170</v>
      </c>
      <c r="C36" s="1" t="s">
        <v>171</v>
      </c>
      <c r="D36" s="1" t="s">
        <v>172</v>
      </c>
      <c r="E36" s="1" t="s">
        <v>171</v>
      </c>
      <c r="F36" s="1" t="s">
        <v>165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 t="s">
        <v>170</v>
      </c>
      <c r="C37" s="1" t="s">
        <v>171</v>
      </c>
      <c r="D37" s="1" t="s">
        <v>172</v>
      </c>
      <c r="E37" s="1" t="s">
        <v>174</v>
      </c>
      <c r="F37" s="1" t="s">
        <v>175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>
        <v>71.0</v>
      </c>
      <c r="C39" s="1">
        <v>79.0</v>
      </c>
      <c r="D39" s="1">
        <v>52.0</v>
      </c>
      <c r="E39" s="1">
        <v>61.0</v>
      </c>
      <c r="F39" s="1">
        <v>78.0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177</v>
      </c>
      <c r="B40" s="1">
        <v>55.0</v>
      </c>
      <c r="C40" s="1">
        <v>64.0</v>
      </c>
      <c r="D40" s="1">
        <v>35.0</v>
      </c>
      <c r="E40" s="1">
        <v>43.0</v>
      </c>
      <c r="F40" s="1">
        <v>57.0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178</v>
      </c>
      <c r="B41" s="1">
        <v>46.0</v>
      </c>
      <c r="C41" s="1">
        <v>55.0</v>
      </c>
      <c r="D41" s="1">
        <v>29.0</v>
      </c>
      <c r="E41" s="1">
        <v>40.0</v>
      </c>
      <c r="F41" s="1">
        <v>54.0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179</v>
      </c>
      <c r="B42" s="1">
        <v>95.0</v>
      </c>
      <c r="C42" s="1">
        <v>105.0</v>
      </c>
      <c r="D42" s="1">
        <v>75.0</v>
      </c>
      <c r="E42" s="1">
        <v>92.0</v>
      </c>
      <c r="F42" s="1">
        <v>113.0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180</v>
      </c>
      <c r="B43" s="1">
        <v>0.0</v>
      </c>
      <c r="C43" s="1">
        <v>0.0</v>
      </c>
      <c r="D43" s="1" t="s">
        <v>181</v>
      </c>
      <c r="E43" s="1" t="s">
        <v>182</v>
      </c>
      <c r="F43" s="1" t="s">
        <v>183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184</v>
      </c>
      <c r="B44" s="1">
        <v>3.0</v>
      </c>
      <c r="C44" s="1">
        <v>7.0</v>
      </c>
      <c r="D44" s="1">
        <v>-25.0</v>
      </c>
      <c r="E44" s="1">
        <v>5.0</v>
      </c>
      <c r="F44" s="1">
        <v>13.0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185</v>
      </c>
      <c r="B45" s="1">
        <v>0.0</v>
      </c>
      <c r="C45" s="1">
        <v>0.0</v>
      </c>
      <c r="D45" s="1">
        <v>39.0</v>
      </c>
      <c r="E45" s="1">
        <v>27.0</v>
      </c>
      <c r="F45" s="1">
        <v>27.0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186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187</v>
      </c>
      <c r="B47" s="1">
        <v>4.0</v>
      </c>
      <c r="C47" s="1">
        <v>2.0</v>
      </c>
      <c r="D47" s="1">
        <v>3.0</v>
      </c>
      <c r="E47" s="1">
        <v>4.0</v>
      </c>
      <c r="F47" s="1">
        <v>5.0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188</v>
      </c>
      <c r="B48" s="1">
        <v>43.0</v>
      </c>
      <c r="C48" s="1">
        <v>39.0</v>
      </c>
      <c r="D48" s="1">
        <v>87.0</v>
      </c>
      <c r="E48" s="1">
        <v>66.0</v>
      </c>
      <c r="F48" s="1">
        <v>78.0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189</v>
      </c>
      <c r="B49" s="1">
        <v>24.0</v>
      </c>
      <c r="C49" s="1">
        <v>24.0</v>
      </c>
      <c r="D49" s="1">
        <v>23.0</v>
      </c>
      <c r="E49" s="1">
        <v>30.0</v>
      </c>
      <c r="F49" s="1">
        <v>33.0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190</v>
      </c>
      <c r="B50" s="1">
        <v>0.0</v>
      </c>
      <c r="C50" s="1">
        <v>18.0</v>
      </c>
      <c r="D50" s="1">
        <v>18.0</v>
      </c>
      <c r="E50" s="1">
        <v>16.0</v>
      </c>
      <c r="F50" s="1">
        <v>13.0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191</v>
      </c>
      <c r="B51" s="1">
        <v>0.0</v>
      </c>
      <c r="C51" s="1">
        <v>6.0</v>
      </c>
      <c r="D51" s="1">
        <v>4.0</v>
      </c>
      <c r="E51" s="1">
        <v>14.0</v>
      </c>
      <c r="F51" s="1">
        <v>19.0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192</v>
      </c>
      <c r="B52" s="1">
        <v>0.0</v>
      </c>
      <c r="C52" s="1">
        <v>0.0</v>
      </c>
      <c r="D52" s="1">
        <v>56.0</v>
      </c>
      <c r="E52" s="1">
        <v>1.0</v>
      </c>
      <c r="F52" s="1">
        <v>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193</v>
      </c>
      <c r="B53" s="1">
        <v>1.0</v>
      </c>
      <c r="C53" s="1">
        <v>96.0</v>
      </c>
      <c r="D53" s="1">
        <v>30.0</v>
      </c>
      <c r="E53" s="1">
        <v>14.0</v>
      </c>
      <c r="F53" s="1">
        <v>13.0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194</v>
      </c>
      <c r="B54" s="1">
        <v>1.0</v>
      </c>
      <c r="C54" s="1">
        <v>96.0</v>
      </c>
      <c r="D54" s="1">
        <v>30.0</v>
      </c>
      <c r="E54" s="1">
        <v>16.0</v>
      </c>
      <c r="F54" s="1">
        <v>15.0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196</v>
      </c>
      <c r="B3" s="1">
        <v>0.0</v>
      </c>
      <c r="C3" s="1" t="s">
        <v>197</v>
      </c>
      <c r="D3" s="1" t="s">
        <v>198</v>
      </c>
      <c r="E3" s="1" t="s">
        <v>199</v>
      </c>
      <c r="F3" s="1" t="s">
        <v>200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201</v>
      </c>
      <c r="B4" s="1">
        <v>0.0</v>
      </c>
      <c r="C4" s="1" t="s">
        <v>202</v>
      </c>
      <c r="D4" s="1" t="s">
        <v>203</v>
      </c>
      <c r="E4" s="1" t="s">
        <v>204</v>
      </c>
      <c r="F4" s="1" t="s">
        <v>205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206</v>
      </c>
      <c r="B5" s="1">
        <v>0.0</v>
      </c>
      <c r="C5" s="1" t="s">
        <v>207</v>
      </c>
      <c r="D5" s="1" t="s">
        <v>208</v>
      </c>
      <c r="E5" s="1" t="s">
        <v>209</v>
      </c>
      <c r="F5" s="1" t="s">
        <v>210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211</v>
      </c>
      <c r="B6" s="1">
        <v>0.0</v>
      </c>
      <c r="C6" s="1" t="s">
        <v>212</v>
      </c>
      <c r="D6" s="1" t="s">
        <v>213</v>
      </c>
      <c r="E6" s="1" t="s">
        <v>214</v>
      </c>
      <c r="F6" s="1" t="s">
        <v>215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217</v>
      </c>
      <c r="B8" s="1" t="s">
        <v>218</v>
      </c>
      <c r="C8" s="1" t="s">
        <v>219</v>
      </c>
      <c r="D8" s="1" t="s">
        <v>220</v>
      </c>
      <c r="E8" s="1" t="s">
        <v>221</v>
      </c>
      <c r="F8" s="1" t="s">
        <v>222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223</v>
      </c>
      <c r="B9" s="1" t="s">
        <v>224</v>
      </c>
      <c r="C9" s="1" t="s">
        <v>225</v>
      </c>
      <c r="D9" s="1" t="s">
        <v>226</v>
      </c>
      <c r="E9" s="1" t="s">
        <v>227</v>
      </c>
      <c r="F9" s="1" t="s">
        <v>228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229</v>
      </c>
      <c r="B10" s="1" t="s">
        <v>230</v>
      </c>
      <c r="C10" s="1" t="s">
        <v>231</v>
      </c>
      <c r="D10" s="1" t="s">
        <v>232</v>
      </c>
      <c r="E10" s="1" t="s">
        <v>233</v>
      </c>
      <c r="F10" s="1" t="s">
        <v>234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235</v>
      </c>
      <c r="B11" s="1" t="s">
        <v>236</v>
      </c>
      <c r="C11" s="1" t="s">
        <v>237</v>
      </c>
      <c r="D11" s="1" t="s">
        <v>238</v>
      </c>
      <c r="E11" s="1" t="s">
        <v>239</v>
      </c>
      <c r="F11" s="1" t="s">
        <v>240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241</v>
      </c>
      <c r="B12" s="1" t="s">
        <v>242</v>
      </c>
      <c r="C12" s="1" t="s">
        <v>243</v>
      </c>
      <c r="D12" s="1" t="s">
        <v>244</v>
      </c>
      <c r="E12" s="1" t="s">
        <v>245</v>
      </c>
      <c r="F12" s="1" t="s">
        <v>246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247</v>
      </c>
      <c r="B13" s="1" t="s">
        <v>248</v>
      </c>
      <c r="C13" s="1" t="s">
        <v>249</v>
      </c>
      <c r="D13" s="1" t="s">
        <v>250</v>
      </c>
      <c r="E13" s="1" t="s">
        <v>251</v>
      </c>
      <c r="F13" s="1" t="s">
        <v>252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253</v>
      </c>
      <c r="B14" s="1" t="s">
        <v>248</v>
      </c>
      <c r="C14" s="1" t="s">
        <v>249</v>
      </c>
      <c r="D14" s="1" t="s">
        <v>254</v>
      </c>
      <c r="E14" s="1" t="s">
        <v>255</v>
      </c>
      <c r="F14" s="1" t="s">
        <v>256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257</v>
      </c>
      <c r="B15" s="1" t="s">
        <v>258</v>
      </c>
      <c r="C15" s="1" t="s">
        <v>259</v>
      </c>
      <c r="D15" s="1" t="s">
        <v>260</v>
      </c>
      <c r="E15" s="1" t="s">
        <v>255</v>
      </c>
      <c r="F15" s="1" t="s">
        <v>256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261</v>
      </c>
      <c r="B16" s="1" t="s">
        <v>262</v>
      </c>
      <c r="C16" s="1" t="s">
        <v>263</v>
      </c>
      <c r="D16" s="1" t="s">
        <v>264</v>
      </c>
      <c r="E16" s="1" t="s">
        <v>265</v>
      </c>
      <c r="F16" s="1" t="s">
        <v>266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267</v>
      </c>
      <c r="B17" s="1">
        <v>0.0</v>
      </c>
      <c r="C17" s="1" t="s">
        <v>268</v>
      </c>
      <c r="D17" s="1" t="s">
        <v>263</v>
      </c>
      <c r="E17" s="1" t="s">
        <v>269</v>
      </c>
      <c r="F17" s="1" t="s">
        <v>270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271</v>
      </c>
      <c r="B18" s="1">
        <v>0.0</v>
      </c>
      <c r="C18" s="1" t="s">
        <v>272</v>
      </c>
      <c r="D18" s="1" t="s">
        <v>273</v>
      </c>
      <c r="E18" s="1" t="s">
        <v>274</v>
      </c>
      <c r="F18" s="1" t="s">
        <v>275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276</v>
      </c>
      <c r="B20" s="1">
        <v>0.0</v>
      </c>
      <c r="C20" s="1" t="s">
        <v>277</v>
      </c>
      <c r="D20" s="1" t="s">
        <v>278</v>
      </c>
      <c r="E20" s="1" t="s">
        <v>279</v>
      </c>
      <c r="F20" s="1" t="s">
        <v>277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280</v>
      </c>
      <c r="B21" s="1">
        <v>0.0</v>
      </c>
      <c r="C21" s="1" t="s">
        <v>281</v>
      </c>
      <c r="D21" s="1" t="s">
        <v>282</v>
      </c>
      <c r="E21" s="1" t="s">
        <v>266</v>
      </c>
      <c r="F21" s="1" t="s">
        <v>283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284</v>
      </c>
      <c r="B22" s="1">
        <v>0.0</v>
      </c>
      <c r="C22" s="1" t="s">
        <v>285</v>
      </c>
      <c r="D22" s="1" t="s">
        <v>286</v>
      </c>
      <c r="E22" s="1" t="s">
        <v>287</v>
      </c>
      <c r="F22" s="1" t="s">
        <v>288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289</v>
      </c>
      <c r="B23" s="1">
        <v>0.0</v>
      </c>
      <c r="C23" s="1" t="s">
        <v>290</v>
      </c>
      <c r="D23" s="1" t="s">
        <v>291</v>
      </c>
      <c r="E23" s="1" t="s">
        <v>292</v>
      </c>
      <c r="F23" s="1" t="s">
        <v>293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295</v>
      </c>
      <c r="B25" s="1" t="s">
        <v>296</v>
      </c>
      <c r="C25" s="1" t="s">
        <v>297</v>
      </c>
      <c r="D25" s="1" t="s">
        <v>298</v>
      </c>
      <c r="E25" s="1" t="s">
        <v>299</v>
      </c>
      <c r="F25" s="1" t="s">
        <v>300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301</v>
      </c>
      <c r="B26" s="1" t="s">
        <v>302</v>
      </c>
      <c r="C26" s="1" t="s">
        <v>303</v>
      </c>
      <c r="D26" s="1" t="s">
        <v>303</v>
      </c>
      <c r="E26" s="1" t="s">
        <v>304</v>
      </c>
      <c r="F26" s="1" t="s">
        <v>305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306</v>
      </c>
      <c r="B27" s="1" t="s">
        <v>307</v>
      </c>
      <c r="C27" s="1" t="s">
        <v>298</v>
      </c>
      <c r="D27" s="1" t="s">
        <v>308</v>
      </c>
      <c r="E27" s="1" t="s">
        <v>269</v>
      </c>
      <c r="F27" s="1" t="s">
        <v>309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310</v>
      </c>
      <c r="B28" s="1">
        <v>0.0</v>
      </c>
      <c r="C28" s="1" t="s">
        <v>311</v>
      </c>
      <c r="D28" s="1" t="s">
        <v>312</v>
      </c>
      <c r="E28" s="1" t="s">
        <v>313</v>
      </c>
      <c r="F28" s="1" t="s">
        <v>314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315</v>
      </c>
      <c r="B29" s="1">
        <v>0.0</v>
      </c>
      <c r="C29" s="1" t="s">
        <v>316</v>
      </c>
      <c r="D29" s="1" t="s">
        <v>317</v>
      </c>
      <c r="E29" s="1" t="s">
        <v>318</v>
      </c>
      <c r="F29" s="1" t="s">
        <v>110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319</v>
      </c>
      <c r="B30" s="1">
        <v>0.0</v>
      </c>
      <c r="C30" s="1" t="s">
        <v>320</v>
      </c>
      <c r="D30" s="1" t="s">
        <v>321</v>
      </c>
      <c r="E30" s="1" t="s">
        <v>322</v>
      </c>
      <c r="F30" s="1" t="s">
        <v>323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324</v>
      </c>
      <c r="B31" s="1">
        <v>0.0</v>
      </c>
      <c r="C31" s="1" t="s">
        <v>325</v>
      </c>
      <c r="D31" s="1" t="s">
        <v>326</v>
      </c>
      <c r="E31" s="1" t="s">
        <v>327</v>
      </c>
      <c r="F31" s="1" t="s">
        <v>328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330</v>
      </c>
      <c r="B33" s="1" t="s">
        <v>331</v>
      </c>
      <c r="C33" s="1" t="s">
        <v>332</v>
      </c>
      <c r="D33" s="1" t="s">
        <v>333</v>
      </c>
      <c r="E33" s="1" t="s">
        <v>334</v>
      </c>
      <c r="F33" s="1" t="s">
        <v>335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336</v>
      </c>
      <c r="B34" s="1" t="s">
        <v>337</v>
      </c>
      <c r="C34" s="1" t="s">
        <v>338</v>
      </c>
      <c r="D34" s="1" t="s">
        <v>339</v>
      </c>
      <c r="E34" s="1" t="s">
        <v>340</v>
      </c>
      <c r="F34" s="1" t="s">
        <v>341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342</v>
      </c>
      <c r="B35" s="1" t="s">
        <v>343</v>
      </c>
      <c r="C35" s="1" t="s">
        <v>344</v>
      </c>
      <c r="D35" s="1" t="s">
        <v>345</v>
      </c>
      <c r="E35" s="1" t="s">
        <v>346</v>
      </c>
      <c r="F35" s="1" t="s">
        <v>347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348</v>
      </c>
      <c r="B36" s="1" t="s">
        <v>349</v>
      </c>
      <c r="C36" s="1" t="s">
        <v>350</v>
      </c>
      <c r="D36" s="1" t="s">
        <v>351</v>
      </c>
      <c r="E36" s="1" t="s">
        <v>352</v>
      </c>
      <c r="F36" s="1" t="s">
        <v>353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354</v>
      </c>
      <c r="B37" s="1" t="s">
        <v>355</v>
      </c>
      <c r="C37" s="1" t="s">
        <v>356</v>
      </c>
      <c r="D37" s="1" t="s">
        <v>357</v>
      </c>
      <c r="E37" s="1" t="s">
        <v>358</v>
      </c>
      <c r="F37" s="1" t="s">
        <v>359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360</v>
      </c>
      <c r="B38" s="1" t="s">
        <v>361</v>
      </c>
      <c r="C38" s="1" t="s">
        <v>362</v>
      </c>
      <c r="D38" s="1" t="s">
        <v>269</v>
      </c>
      <c r="E38" s="1" t="s">
        <v>363</v>
      </c>
      <c r="F38" s="1" t="s">
        <v>364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365</v>
      </c>
      <c r="B39" s="1" t="s">
        <v>366</v>
      </c>
      <c r="C39" s="1" t="s">
        <v>367</v>
      </c>
      <c r="D39" s="1" t="s">
        <v>368</v>
      </c>
      <c r="E39" s="1" t="s">
        <v>369</v>
      </c>
      <c r="F39" s="1" t="s">
        <v>370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371</v>
      </c>
      <c r="B40" s="1" t="s">
        <v>372</v>
      </c>
      <c r="C40" s="1" t="s">
        <v>373</v>
      </c>
      <c r="D40" s="1" t="s">
        <v>374</v>
      </c>
      <c r="E40" s="1" t="s">
        <v>375</v>
      </c>
      <c r="F40" s="1" t="s">
        <v>376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377</v>
      </c>
      <c r="B41" s="1" t="s">
        <v>378</v>
      </c>
      <c r="C41" s="1" t="s">
        <v>379</v>
      </c>
      <c r="D41" s="1" t="s">
        <v>380</v>
      </c>
      <c r="E41" s="1" t="s">
        <v>381</v>
      </c>
      <c r="F41" s="1" t="s">
        <v>316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382</v>
      </c>
      <c r="B42" s="1" t="s">
        <v>383</v>
      </c>
      <c r="C42" s="1" t="s">
        <v>384</v>
      </c>
      <c r="D42" s="1" t="s">
        <v>385</v>
      </c>
      <c r="E42" s="1" t="s">
        <v>386</v>
      </c>
      <c r="F42" s="1" t="s">
        <v>387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388</v>
      </c>
      <c r="B43" s="1" t="s">
        <v>232</v>
      </c>
      <c r="C43" s="1" t="s">
        <v>246</v>
      </c>
      <c r="D43" s="1" t="s">
        <v>389</v>
      </c>
      <c r="E43" s="1" t="s">
        <v>234</v>
      </c>
      <c r="F43" s="1" t="s">
        <v>390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391</v>
      </c>
      <c r="B44" s="1" t="s">
        <v>392</v>
      </c>
      <c r="C44" s="1" t="s">
        <v>393</v>
      </c>
      <c r="D44" s="1" t="s">
        <v>394</v>
      </c>
      <c r="E44" s="1" t="s">
        <v>395</v>
      </c>
      <c r="F44" s="1" t="s">
        <v>396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398</v>
      </c>
      <c r="B46" s="1">
        <v>0.0</v>
      </c>
      <c r="C46" s="1" t="s">
        <v>399</v>
      </c>
      <c r="D46" s="1" t="s">
        <v>400</v>
      </c>
      <c r="E46" s="1" t="s">
        <v>242</v>
      </c>
      <c r="F46" s="1" t="s">
        <v>401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402</v>
      </c>
      <c r="B47" s="1">
        <v>0.0</v>
      </c>
      <c r="C47" s="1" t="s">
        <v>403</v>
      </c>
      <c r="D47" s="1" t="s">
        <v>404</v>
      </c>
      <c r="E47" s="1" t="s">
        <v>405</v>
      </c>
      <c r="F47" s="1" t="s">
        <v>406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407</v>
      </c>
      <c r="B48" s="1">
        <v>0.0</v>
      </c>
      <c r="C48" s="1" t="s">
        <v>408</v>
      </c>
      <c r="D48" s="1" t="s">
        <v>409</v>
      </c>
      <c r="E48" s="1" t="s">
        <v>410</v>
      </c>
      <c r="F48" s="1" t="s">
        <v>411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412</v>
      </c>
      <c r="B49" s="1">
        <v>0.0</v>
      </c>
      <c r="C49" s="1" t="s">
        <v>413</v>
      </c>
      <c r="D49" s="1" t="s">
        <v>414</v>
      </c>
      <c r="E49" s="1" t="s">
        <v>415</v>
      </c>
      <c r="F49" s="1" t="s">
        <v>416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417</v>
      </c>
      <c r="B50" s="1">
        <v>0.0</v>
      </c>
      <c r="C50" s="1" t="s">
        <v>418</v>
      </c>
      <c r="D50" s="1" t="s">
        <v>419</v>
      </c>
      <c r="E50" s="1" t="s">
        <v>420</v>
      </c>
      <c r="F50" s="1" t="s">
        <v>421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422</v>
      </c>
      <c r="B51" s="1">
        <v>0.0</v>
      </c>
      <c r="C51" s="1" t="s">
        <v>423</v>
      </c>
      <c r="D51" s="1" t="s">
        <v>424</v>
      </c>
      <c r="E51" s="1" t="s">
        <v>425</v>
      </c>
      <c r="F51" s="1" t="s">
        <v>426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427</v>
      </c>
      <c r="B52" s="1">
        <v>0.0</v>
      </c>
      <c r="C52" s="1" t="s">
        <v>423</v>
      </c>
      <c r="D52" s="1" t="s">
        <v>428</v>
      </c>
      <c r="E52" s="1" t="s">
        <v>429</v>
      </c>
      <c r="F52" s="1" t="s">
        <v>430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431</v>
      </c>
      <c r="B53" s="1">
        <v>0.0</v>
      </c>
      <c r="C53" s="1" t="s">
        <v>432</v>
      </c>
      <c r="D53" s="1" t="s">
        <v>433</v>
      </c>
      <c r="E53" s="1" t="s">
        <v>434</v>
      </c>
      <c r="F53" s="1" t="s">
        <v>435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436</v>
      </c>
      <c r="B54" s="1">
        <v>0.0</v>
      </c>
      <c r="C54" s="1" t="s">
        <v>437</v>
      </c>
      <c r="D54" s="1" t="s">
        <v>438</v>
      </c>
      <c r="E54" s="1" t="s">
        <v>439</v>
      </c>
      <c r="F54" s="1">
        <v>28.0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440</v>
      </c>
      <c r="B55" s="1">
        <v>0.0</v>
      </c>
      <c r="C55" s="1" t="s">
        <v>441</v>
      </c>
      <c r="D55" s="1" t="s">
        <v>442</v>
      </c>
      <c r="E55" s="1" t="s">
        <v>443</v>
      </c>
      <c r="F55" s="1" t="s">
        <v>444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445</v>
      </c>
      <c r="B56" s="1">
        <v>0.0</v>
      </c>
      <c r="C56" s="1" t="s">
        <v>446</v>
      </c>
      <c r="D56" s="1" t="s">
        <v>447</v>
      </c>
      <c r="E56" s="1" t="s">
        <v>448</v>
      </c>
      <c r="F56" s="1" t="s">
        <v>449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450</v>
      </c>
      <c r="B57" s="1">
        <v>0.0</v>
      </c>
      <c r="C57" s="1" t="s">
        <v>451</v>
      </c>
      <c r="D57" s="1" t="s">
        <v>452</v>
      </c>
      <c r="E57" s="1" t="s">
        <v>453</v>
      </c>
      <c r="F57" s="1" t="s">
        <v>454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455</v>
      </c>
      <c r="B58" s="1">
        <v>0.0</v>
      </c>
      <c r="C58" s="1" t="s">
        <v>456</v>
      </c>
      <c r="D58" s="1" t="s">
        <v>457</v>
      </c>
      <c r="E58" s="1" t="s">
        <v>458</v>
      </c>
      <c r="F58" s="1" t="s">
        <v>459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460</v>
      </c>
      <c r="B59" s="1">
        <v>0.0</v>
      </c>
      <c r="C59" s="1" t="s">
        <v>461</v>
      </c>
      <c r="D59" s="1" t="s">
        <v>462</v>
      </c>
      <c r="E59" s="1" t="s">
        <v>463</v>
      </c>
      <c r="F59" s="1" t="s">
        <v>464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465</v>
      </c>
      <c r="B60" s="1">
        <v>0.0</v>
      </c>
      <c r="C60" s="1" t="s">
        <v>466</v>
      </c>
      <c r="D60" s="1" t="s">
        <v>467</v>
      </c>
      <c r="E60" s="1" t="s">
        <v>468</v>
      </c>
      <c r="F60" s="1" t="s">
        <v>469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470</v>
      </c>
      <c r="B61" s="1">
        <v>0.0</v>
      </c>
      <c r="C61" s="1" t="s">
        <v>471</v>
      </c>
      <c r="D61" s="1" t="s">
        <v>472</v>
      </c>
      <c r="E61" s="1" t="s">
        <v>473</v>
      </c>
      <c r="F61" s="1" t="s">
        <v>218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474</v>
      </c>
      <c r="B62" s="1">
        <v>0.0</v>
      </c>
      <c r="C62" s="1" t="s">
        <v>475</v>
      </c>
      <c r="D62" s="1" t="s">
        <v>476</v>
      </c>
      <c r="E62" s="1" t="s">
        <v>477</v>
      </c>
      <c r="F62" s="1" t="s">
        <v>478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479</v>
      </c>
      <c r="B63" s="1">
        <v>0.0</v>
      </c>
      <c r="C63" s="1">
        <v>0.0</v>
      </c>
      <c r="D63" s="1" t="s">
        <v>480</v>
      </c>
      <c r="E63" s="1" t="s">
        <v>481</v>
      </c>
      <c r="F63" s="1" t="s">
        <v>482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483</v>
      </c>
      <c r="B64" s="1">
        <v>0.0</v>
      </c>
      <c r="C64" s="1">
        <v>0.0</v>
      </c>
      <c r="D64" s="1" t="s">
        <v>484</v>
      </c>
      <c r="E64" s="1" t="s">
        <v>485</v>
      </c>
      <c r="F64" s="1" t="s">
        <v>486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488</v>
      </c>
      <c r="B66" s="1">
        <v>0.0</v>
      </c>
      <c r="C66" s="1">
        <v>0.0</v>
      </c>
      <c r="D66" s="1" t="s">
        <v>489</v>
      </c>
      <c r="E66" s="1" t="s">
        <v>490</v>
      </c>
      <c r="F66" s="1" t="s">
        <v>491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492</v>
      </c>
      <c r="B67" s="1">
        <v>0.0</v>
      </c>
      <c r="C67" s="1">
        <v>0.0</v>
      </c>
      <c r="D67" s="1" t="s">
        <v>493</v>
      </c>
      <c r="E67" s="1" t="s">
        <v>494</v>
      </c>
      <c r="F67" s="1" t="s">
        <v>495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496</v>
      </c>
      <c r="B68" s="1">
        <v>0.0</v>
      </c>
      <c r="C68" s="1">
        <v>0.0</v>
      </c>
      <c r="D68" s="1" t="s">
        <v>497</v>
      </c>
      <c r="E68" s="1" t="s">
        <v>498</v>
      </c>
      <c r="F68" s="1" t="s">
        <v>499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500</v>
      </c>
      <c r="B69" s="1">
        <v>0.0</v>
      </c>
      <c r="C69" s="1">
        <v>0.0</v>
      </c>
      <c r="D69" s="1" t="s">
        <v>501</v>
      </c>
      <c r="E69" s="1" t="s">
        <v>502</v>
      </c>
      <c r="F69" s="1" t="s">
        <v>503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504</v>
      </c>
      <c r="B70" s="1">
        <v>0.0</v>
      </c>
      <c r="C70" s="1">
        <v>0.0</v>
      </c>
      <c r="D70" s="1" t="s">
        <v>505</v>
      </c>
      <c r="E70" s="1" t="s">
        <v>506</v>
      </c>
      <c r="F70" s="1" t="s">
        <v>507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508</v>
      </c>
      <c r="B71" s="1">
        <v>0.0</v>
      </c>
      <c r="C71" s="1">
        <v>0.0</v>
      </c>
      <c r="D71" s="1" t="s">
        <v>509</v>
      </c>
      <c r="E71" s="1" t="s">
        <v>510</v>
      </c>
      <c r="F71" s="1" t="s">
        <v>511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512</v>
      </c>
      <c r="B72" s="1">
        <v>0.0</v>
      </c>
      <c r="C72" s="1">
        <v>0.0</v>
      </c>
      <c r="D72" s="1" t="s">
        <v>513</v>
      </c>
      <c r="E72" s="1" t="s">
        <v>514</v>
      </c>
      <c r="F72" s="1" t="s">
        <v>515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516</v>
      </c>
      <c r="B73" s="1">
        <v>0.0</v>
      </c>
      <c r="C73" s="1">
        <v>0.0</v>
      </c>
      <c r="D73" s="1" t="s">
        <v>517</v>
      </c>
      <c r="E73" s="1" t="s">
        <v>518</v>
      </c>
      <c r="F73" s="1" t="s">
        <v>519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520</v>
      </c>
      <c r="B74" s="1">
        <v>0.0</v>
      </c>
      <c r="C74" s="1">
        <v>0.0</v>
      </c>
      <c r="D74" s="1" t="s">
        <v>521</v>
      </c>
      <c r="E74" s="1" t="s">
        <v>522</v>
      </c>
      <c r="F74" s="1" t="s">
        <v>523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524</v>
      </c>
      <c r="B75" s="1">
        <v>0.0</v>
      </c>
      <c r="C75" s="1">
        <v>0.0</v>
      </c>
      <c r="D75" s="1" t="s">
        <v>525</v>
      </c>
      <c r="E75" s="1" t="s">
        <v>526</v>
      </c>
      <c r="F75" s="1" t="s">
        <v>471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527</v>
      </c>
      <c r="B76" s="1">
        <v>0.0</v>
      </c>
      <c r="C76" s="1">
        <v>0.0</v>
      </c>
      <c r="D76" s="1" t="s">
        <v>528</v>
      </c>
      <c r="E76" s="1" t="s">
        <v>529</v>
      </c>
      <c r="F76" s="1" t="s">
        <v>530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531</v>
      </c>
      <c r="B77" s="1">
        <v>0.0</v>
      </c>
      <c r="C77" s="1">
        <v>0.0</v>
      </c>
      <c r="D77" s="1" t="s">
        <v>532</v>
      </c>
      <c r="E77" s="1" t="s">
        <v>533</v>
      </c>
      <c r="F77" s="1" t="s">
        <v>534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535</v>
      </c>
      <c r="B78" s="1">
        <v>0.0</v>
      </c>
      <c r="C78" s="1">
        <v>0.0</v>
      </c>
      <c r="D78" s="1" t="s">
        <v>536</v>
      </c>
      <c r="E78" s="1" t="s">
        <v>537</v>
      </c>
      <c r="F78" s="1" t="s">
        <v>538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539</v>
      </c>
      <c r="B79" s="1">
        <v>0.0</v>
      </c>
      <c r="C79" s="1">
        <v>0.0</v>
      </c>
      <c r="D79" s="1" t="s">
        <v>540</v>
      </c>
      <c r="E79" s="1" t="s">
        <v>541</v>
      </c>
      <c r="F79" s="1" t="s">
        <v>542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543</v>
      </c>
      <c r="B80" s="1">
        <v>0.0</v>
      </c>
      <c r="C80" s="1">
        <v>0.0</v>
      </c>
      <c r="D80" s="1" t="s">
        <v>544</v>
      </c>
      <c r="E80" s="1" t="s">
        <v>545</v>
      </c>
      <c r="F80" s="1" t="s">
        <v>546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547</v>
      </c>
      <c r="B81" s="1">
        <v>0.0</v>
      </c>
      <c r="C81" s="1">
        <v>0.0</v>
      </c>
      <c r="D81" s="1" t="s">
        <v>548</v>
      </c>
      <c r="E81" s="1" t="s">
        <v>549</v>
      </c>
      <c r="F81" s="1" t="s">
        <v>550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551</v>
      </c>
      <c r="B82" s="1">
        <v>0.0</v>
      </c>
      <c r="C82" s="1">
        <v>0.0</v>
      </c>
      <c r="D82" s="1" t="s">
        <v>552</v>
      </c>
      <c r="E82" s="1" t="s">
        <v>553</v>
      </c>
      <c r="F82" s="1" t="s">
        <v>554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555</v>
      </c>
      <c r="B83" s="1">
        <v>0.0</v>
      </c>
      <c r="C83" s="1">
        <v>0.0</v>
      </c>
      <c r="D83" s="1">
        <v>0.0</v>
      </c>
      <c r="E83" s="1" t="s">
        <v>556</v>
      </c>
      <c r="F83" s="1" t="s">
        <v>557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558</v>
      </c>
      <c r="B84" s="1">
        <v>0.0</v>
      </c>
      <c r="C84" s="1">
        <v>0.0</v>
      </c>
      <c r="D84" s="1">
        <v>0.0</v>
      </c>
      <c r="E84" s="1" t="s">
        <v>559</v>
      </c>
      <c r="F84" s="1" t="s">
        <v>560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561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562</v>
      </c>
      <c r="B86" s="1">
        <v>0.0</v>
      </c>
      <c r="C86" s="1">
        <v>0.0</v>
      </c>
      <c r="D86" s="1">
        <v>0.0</v>
      </c>
      <c r="E86" s="1" t="s">
        <v>563</v>
      </c>
      <c r="F86" s="1" t="s">
        <v>564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565</v>
      </c>
      <c r="B87" s="1">
        <v>0.0</v>
      </c>
      <c r="C87" s="1">
        <v>0.0</v>
      </c>
      <c r="D87" s="1">
        <v>0.0</v>
      </c>
      <c r="E87" s="1" t="s">
        <v>566</v>
      </c>
      <c r="F87" s="1" t="s">
        <v>567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568</v>
      </c>
      <c r="B88" s="1">
        <v>0.0</v>
      </c>
      <c r="C88" s="1">
        <v>0.0</v>
      </c>
      <c r="D88" s="1">
        <v>0.0</v>
      </c>
      <c r="E88" s="1" t="s">
        <v>569</v>
      </c>
      <c r="F88" s="1" t="s">
        <v>570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571</v>
      </c>
      <c r="B89" s="1">
        <v>0.0</v>
      </c>
      <c r="C89" s="1">
        <v>0.0</v>
      </c>
      <c r="D89" s="1">
        <v>0.0</v>
      </c>
      <c r="E89" s="1" t="s">
        <v>572</v>
      </c>
      <c r="F89" s="1" t="s">
        <v>573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574</v>
      </c>
      <c r="B90" s="1">
        <v>0.0</v>
      </c>
      <c r="C90" s="1">
        <v>0.0</v>
      </c>
      <c r="D90" s="1">
        <v>0.0</v>
      </c>
      <c r="E90" s="1" t="s">
        <v>575</v>
      </c>
      <c r="F90" s="1" t="s">
        <v>549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576</v>
      </c>
      <c r="B91" s="1">
        <v>0.0</v>
      </c>
      <c r="C91" s="1">
        <v>0.0</v>
      </c>
      <c r="D91" s="1">
        <v>0.0</v>
      </c>
      <c r="E91" s="1" t="s">
        <v>577</v>
      </c>
      <c r="F91" s="1" t="s">
        <v>578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579</v>
      </c>
      <c r="B92" s="1">
        <v>0.0</v>
      </c>
      <c r="C92" s="1">
        <v>0.0</v>
      </c>
      <c r="D92" s="1">
        <v>0.0</v>
      </c>
      <c r="E92" s="1" t="s">
        <v>580</v>
      </c>
      <c r="F92" s="1" t="s">
        <v>581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582</v>
      </c>
      <c r="B93" s="1">
        <v>0.0</v>
      </c>
      <c r="C93" s="1">
        <v>0.0</v>
      </c>
      <c r="D93" s="1">
        <v>0.0</v>
      </c>
      <c r="E93" s="1" t="s">
        <v>583</v>
      </c>
      <c r="F93" s="1" t="s">
        <v>584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585</v>
      </c>
      <c r="B94" s="1">
        <v>0.0</v>
      </c>
      <c r="C94" s="1">
        <v>0.0</v>
      </c>
      <c r="D94" s="1">
        <v>0.0</v>
      </c>
      <c r="E94" s="1" t="s">
        <v>586</v>
      </c>
      <c r="F94" s="1" t="s">
        <v>587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588</v>
      </c>
      <c r="B95" s="1">
        <v>0.0</v>
      </c>
      <c r="C95" s="1">
        <v>0.0</v>
      </c>
      <c r="D95" s="1">
        <v>0.0</v>
      </c>
      <c r="E95" s="1" t="s">
        <v>589</v>
      </c>
      <c r="F95" s="1" t="s">
        <v>590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591</v>
      </c>
      <c r="B96" s="1">
        <v>0.0</v>
      </c>
      <c r="C96" s="1">
        <v>0.0</v>
      </c>
      <c r="D96" s="1">
        <v>0.0</v>
      </c>
      <c r="E96" s="1" t="s">
        <v>592</v>
      </c>
      <c r="F96" s="1" t="s">
        <v>593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594</v>
      </c>
      <c r="B97" s="1">
        <v>0.0</v>
      </c>
      <c r="C97" s="1">
        <v>0.0</v>
      </c>
      <c r="D97" s="1">
        <v>0.0</v>
      </c>
      <c r="E97" s="1" t="s">
        <v>595</v>
      </c>
      <c r="F97" s="1" t="s">
        <v>596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597</v>
      </c>
      <c r="B98" s="1">
        <v>0.0</v>
      </c>
      <c r="C98" s="1">
        <v>0.0</v>
      </c>
      <c r="D98" s="1">
        <v>0.0</v>
      </c>
      <c r="E98" s="1" t="s">
        <v>598</v>
      </c>
      <c r="F98" s="1" t="s">
        <v>599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600</v>
      </c>
      <c r="B99" s="1">
        <v>0.0</v>
      </c>
      <c r="C99" s="1">
        <v>0.0</v>
      </c>
      <c r="D99" s="1">
        <v>0.0</v>
      </c>
      <c r="E99" s="1" t="s">
        <v>601</v>
      </c>
      <c r="F99" s="1" t="s">
        <v>602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603</v>
      </c>
      <c r="B100" s="1">
        <v>0.0</v>
      </c>
      <c r="C100" s="1">
        <v>0.0</v>
      </c>
      <c r="D100" s="1">
        <v>0.0</v>
      </c>
      <c r="E100" s="1" t="s">
        <v>604</v>
      </c>
      <c r="F100" s="1" t="s">
        <v>605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606</v>
      </c>
      <c r="B101" s="1">
        <v>0.0</v>
      </c>
      <c r="C101" s="1">
        <v>0.0</v>
      </c>
      <c r="D101" s="1">
        <v>0.0</v>
      </c>
      <c r="E101" s="1" t="s">
        <v>607</v>
      </c>
      <c r="F101" s="1" t="s">
        <v>608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609</v>
      </c>
      <c r="B102" s="1">
        <v>0.0</v>
      </c>
      <c r="C102" s="1">
        <v>0.0</v>
      </c>
      <c r="D102" s="1">
        <v>0.0</v>
      </c>
      <c r="E102" s="1" t="s">
        <v>610</v>
      </c>
      <c r="F102" s="1" t="s">
        <v>611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612</v>
      </c>
      <c r="B103" s="1">
        <v>0.0</v>
      </c>
      <c r="C103" s="1">
        <v>0.0</v>
      </c>
      <c r="D103" s="1">
        <v>0.0</v>
      </c>
      <c r="E103" s="1">
        <v>0.0</v>
      </c>
      <c r="F103" s="1" t="s">
        <v>613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614</v>
      </c>
      <c r="B104" s="1">
        <v>0.0</v>
      </c>
      <c r="C104" s="1">
        <v>0.0</v>
      </c>
      <c r="D104" s="1">
        <v>0.0</v>
      </c>
      <c r="E104" s="1">
        <v>0.0</v>
      </c>
      <c r="F104" s="1" t="s">
        <v>615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616</v>
      </c>
      <c r="C1" s="1" t="s">
        <v>617</v>
      </c>
      <c r="D1" s="1" t="s">
        <v>618</v>
      </c>
      <c r="E1" s="1" t="s">
        <v>619</v>
      </c>
      <c r="F1" s="1" t="s">
        <v>620</v>
      </c>
      <c r="G1" s="1" t="s">
        <v>621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622</v>
      </c>
      <c r="B2" s="1" t="s">
        <v>623</v>
      </c>
      <c r="C2" s="1" t="s">
        <v>624</v>
      </c>
      <c r="D2" s="1" t="s">
        <v>625</v>
      </c>
      <c r="E2" s="1" t="s">
        <v>626</v>
      </c>
      <c r="F2" s="1" t="s">
        <v>626</v>
      </c>
      <c r="G2" s="1" t="s">
        <v>627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628</v>
      </c>
      <c r="B3" s="1" t="s">
        <v>627</v>
      </c>
      <c r="C3" s="1" t="s">
        <v>629</v>
      </c>
      <c r="D3" s="1" t="s">
        <v>630</v>
      </c>
      <c r="E3" s="1" t="s">
        <v>631</v>
      </c>
      <c r="F3" s="1" t="s">
        <v>632</v>
      </c>
      <c r="G3" s="1" t="s">
        <v>627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633</v>
      </c>
      <c r="B4" s="1" t="s">
        <v>634</v>
      </c>
      <c r="C4" s="1" t="s">
        <v>635</v>
      </c>
      <c r="D4" s="1" t="s">
        <v>636</v>
      </c>
      <c r="E4" s="1" t="s">
        <v>637</v>
      </c>
      <c r="F4" s="1" t="s">
        <v>638</v>
      </c>
      <c r="G4" s="1" t="s">
        <v>639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628</v>
      </c>
      <c r="B5" s="1" t="s">
        <v>627</v>
      </c>
      <c r="C5" s="1" t="s">
        <v>640</v>
      </c>
      <c r="D5" s="1" t="s">
        <v>641</v>
      </c>
      <c r="E5" s="1" t="s">
        <v>642</v>
      </c>
      <c r="F5" s="1" t="s">
        <v>643</v>
      </c>
      <c r="G5" s="1" t="s">
        <v>644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645</v>
      </c>
      <c r="B6" s="1" t="s">
        <v>646</v>
      </c>
      <c r="C6" s="1" t="s">
        <v>647</v>
      </c>
      <c r="D6" s="1" t="s">
        <v>648</v>
      </c>
      <c r="E6" s="1" t="s">
        <v>649</v>
      </c>
      <c r="F6" s="1" t="s">
        <v>650</v>
      </c>
      <c r="G6" s="1" t="s">
        <v>651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652</v>
      </c>
      <c r="B7" s="1" t="s">
        <v>653</v>
      </c>
      <c r="C7" s="1" t="s">
        <v>654</v>
      </c>
      <c r="D7" s="1" t="s">
        <v>655</v>
      </c>
      <c r="E7" s="1" t="s">
        <v>656</v>
      </c>
      <c r="F7" s="1" t="s">
        <v>657</v>
      </c>
      <c r="G7" s="1" t="s">
        <v>658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659</v>
      </c>
      <c r="B8" s="1" t="s">
        <v>627</v>
      </c>
      <c r="C8" s="1" t="s">
        <v>660</v>
      </c>
      <c r="D8" s="1" t="s">
        <v>661</v>
      </c>
      <c r="E8" s="1" t="s">
        <v>662</v>
      </c>
      <c r="F8" s="1" t="s">
        <v>663</v>
      </c>
      <c r="G8" s="1" t="s">
        <v>664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665</v>
      </c>
      <c r="B9" s="1" t="s">
        <v>666</v>
      </c>
      <c r="C9" s="1" t="s">
        <v>667</v>
      </c>
      <c r="D9" s="1" t="s">
        <v>668</v>
      </c>
      <c r="E9" s="1" t="s">
        <v>669</v>
      </c>
      <c r="F9" s="1" t="s">
        <v>664</v>
      </c>
      <c r="G9" s="1" t="s">
        <v>670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671</v>
      </c>
      <c r="B10" s="1" t="s">
        <v>672</v>
      </c>
      <c r="C10" s="1" t="s">
        <v>673</v>
      </c>
      <c r="D10" s="1" t="s">
        <v>674</v>
      </c>
      <c r="E10" s="1" t="s">
        <v>675</v>
      </c>
      <c r="F10" s="1" t="s">
        <v>676</v>
      </c>
      <c r="G10" s="1" t="s">
        <v>677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678</v>
      </c>
      <c r="B11" s="1" t="s">
        <v>679</v>
      </c>
      <c r="C11" s="1" t="s">
        <v>680</v>
      </c>
      <c r="D11" s="1" t="s">
        <v>681</v>
      </c>
      <c r="E11" s="1" t="s">
        <v>682</v>
      </c>
      <c r="F11" s="1" t="s">
        <v>683</v>
      </c>
      <c r="G11" s="1" t="s">
        <v>684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685</v>
      </c>
      <c r="B12" s="1" t="s">
        <v>686</v>
      </c>
      <c r="C12" s="1" t="s">
        <v>687</v>
      </c>
      <c r="D12" s="1" t="s">
        <v>688</v>
      </c>
      <c r="E12" s="1" t="s">
        <v>689</v>
      </c>
      <c r="F12" s="1" t="s">
        <v>690</v>
      </c>
      <c r="G12" s="1" t="s">
        <v>691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692</v>
      </c>
      <c r="B13" s="1" t="s">
        <v>693</v>
      </c>
      <c r="C13" s="1" t="s">
        <v>694</v>
      </c>
      <c r="D13" s="1" t="s">
        <v>695</v>
      </c>
      <c r="E13" s="1" t="s">
        <v>696</v>
      </c>
      <c r="F13" s="1" t="s">
        <v>697</v>
      </c>
      <c r="G13" s="1" t="s">
        <v>698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699</v>
      </c>
      <c r="B14" s="1" t="s">
        <v>700</v>
      </c>
      <c r="C14" s="1" t="s">
        <v>701</v>
      </c>
      <c r="D14" s="1" t="s">
        <v>702</v>
      </c>
      <c r="E14" s="1" t="s">
        <v>703</v>
      </c>
      <c r="F14" s="1" t="s">
        <v>704</v>
      </c>
      <c r="G14" s="1" t="s">
        <v>705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706</v>
      </c>
      <c r="B15" s="1" t="s">
        <v>627</v>
      </c>
      <c r="C15" s="1" t="s">
        <v>627</v>
      </c>
      <c r="D15" s="1" t="s">
        <v>627</v>
      </c>
      <c r="E15" s="1" t="s">
        <v>627</v>
      </c>
      <c r="F15" s="1" t="s">
        <v>627</v>
      </c>
      <c r="G15" s="1" t="s">
        <v>627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707</v>
      </c>
      <c r="B16" s="1" t="s">
        <v>627</v>
      </c>
      <c r="C16" s="1" t="s">
        <v>627</v>
      </c>
      <c r="D16" s="1" t="s">
        <v>627</v>
      </c>
      <c r="E16" s="1" t="s">
        <v>627</v>
      </c>
      <c r="F16" s="1" t="s">
        <v>627</v>
      </c>
      <c r="G16" s="1" t="s">
        <v>627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708</v>
      </c>
      <c r="B17" s="1" t="s">
        <v>709</v>
      </c>
      <c r="C17" s="1" t="s">
        <v>165</v>
      </c>
      <c r="D17" s="1" t="s">
        <v>166</v>
      </c>
      <c r="E17" s="1" t="s">
        <v>710</v>
      </c>
      <c r="F17" s="1" t="s">
        <v>711</v>
      </c>
      <c r="G17" s="1" t="s">
        <v>712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713</v>
      </c>
      <c r="B18" s="1" t="s">
        <v>627</v>
      </c>
      <c r="C18" s="1" t="s">
        <v>627</v>
      </c>
      <c r="D18" s="1" t="s">
        <v>627</v>
      </c>
      <c r="E18" s="1" t="s">
        <v>627</v>
      </c>
      <c r="F18" s="1" t="s">
        <v>627</v>
      </c>
      <c r="G18" s="1" t="s">
        <v>627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714</v>
      </c>
      <c r="B19" s="1" t="s">
        <v>715</v>
      </c>
      <c r="C19" s="1" t="s">
        <v>716</v>
      </c>
      <c r="D19" s="1" t="s">
        <v>717</v>
      </c>
      <c r="E19" s="1" t="s">
        <v>718</v>
      </c>
      <c r="F19" s="1" t="s">
        <v>719</v>
      </c>
      <c r="G19" s="1" t="s">
        <v>720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721</v>
      </c>
      <c r="B20" s="1" t="s">
        <v>722</v>
      </c>
      <c r="C20" s="1" t="s">
        <v>723</v>
      </c>
      <c r="D20" s="1" t="s">
        <v>724</v>
      </c>
      <c r="E20" s="1" t="s">
        <v>725</v>
      </c>
      <c r="F20" s="1" t="s">
        <v>726</v>
      </c>
      <c r="G20" s="1" t="s">
        <v>727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728</v>
      </c>
      <c r="B21" s="1" t="s">
        <v>729</v>
      </c>
      <c r="C21" s="1" t="s">
        <v>730</v>
      </c>
      <c r="D21" s="1" t="s">
        <v>731</v>
      </c>
      <c r="E21" s="1" t="s">
        <v>732</v>
      </c>
      <c r="F21" s="1" t="s">
        <v>733</v>
      </c>
      <c r="G21" s="1" t="s">
        <v>734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735</v>
      </c>
      <c r="B22" s="1" t="s">
        <v>736</v>
      </c>
      <c r="C22" s="1" t="s">
        <v>737</v>
      </c>
      <c r="D22" s="1" t="s">
        <v>738</v>
      </c>
      <c r="E22" s="1" t="s">
        <v>739</v>
      </c>
      <c r="F22" s="1" t="s">
        <v>740</v>
      </c>
      <c r="G22" s="1" t="s">
        <v>741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742</v>
      </c>
      <c r="B23" s="1" t="s">
        <v>743</v>
      </c>
      <c r="C23" s="1" t="s">
        <v>744</v>
      </c>
      <c r="D23" s="1" t="s">
        <v>745</v>
      </c>
      <c r="E23" s="1" t="s">
        <v>746</v>
      </c>
      <c r="F23" s="1" t="s">
        <v>747</v>
      </c>
      <c r="G23" s="1" t="s">
        <v>748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749</v>
      </c>
      <c r="B24" s="1" t="s">
        <v>750</v>
      </c>
      <c r="C24" s="1" t="s">
        <v>751</v>
      </c>
      <c r="D24" s="1" t="s">
        <v>752</v>
      </c>
      <c r="E24" s="1" t="s">
        <v>753</v>
      </c>
      <c r="F24" s="1" t="s">
        <v>753</v>
      </c>
      <c r="G24" s="1" t="s">
        <v>753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754</v>
      </c>
      <c r="B25" s="1" t="s">
        <v>755</v>
      </c>
      <c r="C25" s="1" t="s">
        <v>756</v>
      </c>
      <c r="D25" s="1" t="s">
        <v>757</v>
      </c>
      <c r="E25" s="1" t="s">
        <v>758</v>
      </c>
      <c r="F25" s="1" t="s">
        <v>758</v>
      </c>
      <c r="G25" s="1" t="s">
        <v>627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759</v>
      </c>
      <c r="B26" s="1" t="s">
        <v>760</v>
      </c>
      <c r="C26" s="1" t="s">
        <v>761</v>
      </c>
      <c r="D26" s="1" t="s">
        <v>762</v>
      </c>
      <c r="E26" s="1" t="s">
        <v>627</v>
      </c>
      <c r="F26" s="1" t="s">
        <v>627</v>
      </c>
      <c r="G26" s="1" t="s">
        <v>627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763</v>
      </c>
      <c r="B2" s="1" t="s">
        <v>764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765</v>
      </c>
      <c r="B3" s="1" t="s">
        <v>766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767</v>
      </c>
      <c r="B4" s="1" t="s">
        <v>768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769</v>
      </c>
      <c r="B5" s="1" t="s">
        <v>770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771</v>
      </c>
      <c r="B6" s="1" t="s">
        <v>772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773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774</v>
      </c>
      <c r="B8" s="1" t="s">
        <v>775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776</v>
      </c>
      <c r="B9" s="4" t="s">
        <v>777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778</v>
      </c>
      <c r="B10" s="1" t="s">
        <v>779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780</v>
      </c>
      <c r="B11" s="1" t="s">
        <v>781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782</v>
      </c>
      <c r="B12" s="1" t="s">
        <v>779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783</v>
      </c>
      <c r="B13" s="1" t="s">
        <v>784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785</v>
      </c>
      <c r="B14" s="1" t="s">
        <v>786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787</v>
      </c>
      <c r="B15" s="1" t="s">
        <v>784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788</v>
      </c>
      <c r="B16" s="1" t="s">
        <v>789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790</v>
      </c>
      <c r="B17" s="1">
        <v>8180.0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791</v>
      </c>
      <c r="B18" s="1" t="s">
        <v>792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793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794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795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796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797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798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799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800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801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802</v>
      </c>
      <c r="B28" s="1">
        <v>9.93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803</v>
      </c>
      <c r="B29" s="1">
        <v>9.88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804</v>
      </c>
      <c r="B30" s="1">
        <v>9.81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805</v>
      </c>
      <c r="B31" s="1">
        <v>10.25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806</v>
      </c>
      <c r="B32" s="1">
        <v>9.93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807</v>
      </c>
      <c r="B33" s="1">
        <v>9.88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808</v>
      </c>
      <c r="B34" s="1">
        <v>9.81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809</v>
      </c>
      <c r="B35" s="1">
        <v>10.25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810</v>
      </c>
      <c r="B36" s="1">
        <v>1.787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811</v>
      </c>
      <c r="B37" s="1">
        <v>24.166666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812</v>
      </c>
      <c r="B38" s="1">
        <v>29.166666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813</v>
      </c>
      <c r="B39" s="1">
        <v>1891427.0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814</v>
      </c>
      <c r="B40" s="1">
        <v>1891427.0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815</v>
      </c>
      <c r="B41" s="1">
        <v>1340476.0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816</v>
      </c>
      <c r="B42" s="1">
        <v>1540360.0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817</v>
      </c>
      <c r="B43" s="1">
        <v>1540360.0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818</v>
      </c>
      <c r="B44" s="1">
        <v>10.11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819</v>
      </c>
      <c r="B45" s="1">
        <v>10.18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820</v>
      </c>
      <c r="B46" s="1">
        <v>700.0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821</v>
      </c>
      <c r="B47" s="1">
        <v>1200.0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822</v>
      </c>
      <c r="B48" s="1">
        <v>6.35881216E8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823</v>
      </c>
      <c r="B49" s="1">
        <v>8.38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824</v>
      </c>
      <c r="B50" s="1">
        <v>16.17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825</v>
      </c>
      <c r="B51" s="1">
        <v>0.8908357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826</v>
      </c>
      <c r="B52" s="1">
        <v>10.7446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827</v>
      </c>
      <c r="B53" s="1">
        <v>11.234625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828</v>
      </c>
      <c r="B54" s="1" t="s">
        <v>829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830</v>
      </c>
      <c r="B55" s="1">
        <v>1.288181504E9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831</v>
      </c>
      <c r="B56" s="1">
        <v>0.03648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832</v>
      </c>
      <c r="B57" s="1">
        <v>4.8559417E7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833</v>
      </c>
      <c r="B58" s="1">
        <v>6.26484E7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834</v>
      </c>
      <c r="B59" s="1">
        <v>8121738.0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835</v>
      </c>
      <c r="B60" s="1">
        <v>6958625.0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836</v>
      </c>
      <c r="B61" s="1">
        <v>1.7328384E9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837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838</v>
      </c>
      <c r="B63" s="1">
        <v>0.1296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839</v>
      </c>
      <c r="B64" s="1">
        <v>0.06974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840</v>
      </c>
      <c r="B65" s="1">
        <v>0.89379996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841</v>
      </c>
      <c r="B66" s="1">
        <v>5.17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842</v>
      </c>
      <c r="B67" s="1">
        <v>0.1488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843</v>
      </c>
      <c r="B68" s="1">
        <v>6.26484E7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844</v>
      </c>
      <c r="B69" s="1">
        <v>6.146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845</v>
      </c>
      <c r="B70" s="1">
        <v>1.6514806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846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847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848</v>
      </c>
      <c r="B73" s="1">
        <v>1.727568E9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849</v>
      </c>
      <c r="B74" s="1">
        <v>0.656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850</v>
      </c>
      <c r="B75" s="1">
        <v>2.6041E7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851</v>
      </c>
      <c r="B76" s="1">
        <v>0.42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852</v>
      </c>
      <c r="B77" s="1">
        <v>0.39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853</v>
      </c>
      <c r="B78" s="1">
        <v>1.805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854</v>
      </c>
      <c r="B79" s="1">
        <v>15.188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855</v>
      </c>
      <c r="B80" s="1">
        <v>-0.27623904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856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857</v>
      </c>
      <c r="B82" s="1" t="s">
        <v>858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859</v>
      </c>
      <c r="B83" s="1" t="s">
        <v>860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861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862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863</v>
      </c>
      <c r="B86" s="1" t="s">
        <v>864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865</v>
      </c>
      <c r="B87" s="1" t="s">
        <v>864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866</v>
      </c>
      <c r="B88" s="1">
        <v>1.634823E9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867</v>
      </c>
      <c r="B89" s="1" t="s">
        <v>868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869</v>
      </c>
      <c r="B90" s="1" t="s">
        <v>870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871</v>
      </c>
      <c r="B91" s="1" t="s">
        <v>872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873</v>
      </c>
      <c r="B92" s="1" t="s">
        <v>874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875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876</v>
      </c>
      <c r="B94" s="1">
        <v>10.15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877</v>
      </c>
      <c r="B95" s="1">
        <v>21.0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878</v>
      </c>
      <c r="B96" s="1">
        <v>11.0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879</v>
      </c>
      <c r="B97" s="1">
        <v>15.3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880</v>
      </c>
      <c r="B98" s="1">
        <v>15.0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881</v>
      </c>
      <c r="B99" s="1">
        <v>1.81818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882</v>
      </c>
      <c r="B100" s="1" t="s">
        <v>883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884</v>
      </c>
      <c r="B101" s="1">
        <v>10.0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885</v>
      </c>
      <c r="B102" s="1">
        <v>1.852E7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886</v>
      </c>
      <c r="B103" s="1">
        <v>0.296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887</v>
      </c>
      <c r="B104" s="1">
        <v>8.4817E7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888</v>
      </c>
      <c r="B105" s="1">
        <v>5.75668992E8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889</v>
      </c>
      <c r="B106" s="1">
        <v>0.269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890</v>
      </c>
      <c r="B107" s="1">
        <v>0.378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891</v>
      </c>
      <c r="B108" s="1">
        <v>7.13803008E8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892</v>
      </c>
      <c r="B109" s="1">
        <v>120.536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893</v>
      </c>
      <c r="B110" s="1">
        <v>12.071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894</v>
      </c>
      <c r="B111" s="1">
        <v>0.02543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895</v>
      </c>
      <c r="B112" s="1">
        <v>0.0698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896</v>
      </c>
      <c r="B113" s="1">
        <v>1.68622E8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897</v>
      </c>
      <c r="B114" s="1">
        <v>-1.1081375E7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898</v>
      </c>
      <c r="B115" s="1">
        <v>8.9165E7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899</v>
      </c>
      <c r="B116" s="1">
        <v>0.571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900</v>
      </c>
      <c r="B117" s="1">
        <v>0.069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901</v>
      </c>
      <c r="B118" s="1">
        <v>0.23622999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902</v>
      </c>
      <c r="B119" s="1">
        <v>0.11882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903</v>
      </c>
      <c r="B120" s="1">
        <v>0.0879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904</v>
      </c>
      <c r="B121" s="1" t="s">
        <v>829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905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46.0</v>
      </c>
      <c r="D3" s="1">
        <v>30.0</v>
      </c>
      <c r="E3" s="1">
        <v>18.0</v>
      </c>
      <c r="F3" s="1">
        <v>-15.0</v>
      </c>
      <c r="G3" s="1">
        <f>IF(F3*FORECAST(G2,B3:F3,B2:F2)&gt;0,FORECAST(G2,B3:F3,B2:F2),F3)*$X$1</f>
        <v>-1.6</v>
      </c>
      <c r="H3" s="1">
        <f>IF(G3*FORECAST(H2,B3:G3,B2:G2)&gt;0,FORECAST(H2,B3:G3,B2:G2),G3)*$X$1</f>
        <v>-7.4</v>
      </c>
      <c r="I3" s="1">
        <f>IF(H3*FORECAST(I2,B3:H3,B2:H2)&gt;0,FORECAST(I2,B3:H3,B2:H2),H3)*$X$1</f>
        <v>-13.2</v>
      </c>
      <c r="J3" s="1">
        <f>IF(I3*FORECAST(J2,B3:I3,B2:I2)&gt;0,FORECAST(J2,B3:I3,B2:I2),I3)*$X$1</f>
        <v>-19</v>
      </c>
      <c r="K3" s="1">
        <f>IF(J3*FORECAST(K2,B3:J3,B2:J2)&gt;0,FORECAST(K2,B3:J3,B2:J2),J3)*$X$1</f>
        <v>-24.8</v>
      </c>
      <c r="L3" s="1">
        <f>IF(K3*FORECAST(L2,B3:K3,B2:K2)&gt;0,FORECAST(L2,B3:K3,B2:K2),K3)*$X$1</f>
        <v>-30.6</v>
      </c>
      <c r="M3" s="1">
        <f>IF(L3*FORECAST(M2,B3:L3,B2:L2)&gt;0,FORECAST(M2,B3:L3,B2:L2),L3)*$X$1</f>
        <v>-36.4</v>
      </c>
      <c r="N3" s="5">
        <f>IF(M3*FORECAST(N2,B3:M3,B2:M2)&gt;0,FORECAST(N2,B3:M3,B2:M2),M3)*$X$1</f>
        <v>-42.2</v>
      </c>
      <c r="O3" s="5">
        <f>IF(N3*FORECAST(O2,B3:N3,B2:N2)&gt;0,FORECAST(O2,B3:N3,B2:N2),N3)*$X$1</f>
        <v>-48</v>
      </c>
      <c r="P3" s="5">
        <f>IF(O3*FORECAST(P2,B3:O3,B2:O2)&gt;0,FORECAST(P2,B3:O3,B2:O2),O3)*$X$1</f>
        <v>-53.8</v>
      </c>
      <c r="Q3" s="5">
        <f>IF(P3*FORECAST(Q2,B3:P3,B2:P2)&gt;0,FORECAST(Q2,B3:P3,B2:P2),P3)*$X$1</f>
        <v>-59.6</v>
      </c>
      <c r="R3" s="5">
        <f>IF(Q3*FORECAST(R2,B3:Q3,B2:Q2)&gt;0,FORECAST(R2,B3:Q3,B2:Q2),Q3)*$X$1</f>
        <v>-65.4</v>
      </c>
      <c r="S3" s="2"/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462.0</v>
      </c>
      <c r="C4" s="1">
        <v>428.0</v>
      </c>
      <c r="D4" s="1">
        <v>280.0</v>
      </c>
      <c r="E4" s="1">
        <v>479.0</v>
      </c>
      <c r="F4" s="1">
        <v>540.0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906</v>
      </c>
      <c r="B5" s="1">
        <v>51.0</v>
      </c>
      <c r="C5" s="1">
        <v>51.0</v>
      </c>
      <c r="D5" s="1">
        <v>35.0</v>
      </c>
      <c r="E5" s="1">
        <v>42.0</v>
      </c>
      <c r="F5" s="1">
        <v>57.0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907</v>
      </c>
      <c r="L7" s="1">
        <f>IF(R3*FORECAST(R2,B3:R3,B2:R2)&gt;0,FORECAST(R2,B3:R3,B2:R2),Q3)*$X$1 * (1+0.02)/(0.074-0.02)</f>
        <v>-1235.333333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908</v>
      </c>
      <c r="L8" s="6">
        <f t="array" ref="L8">NPV(0.074,H3:R3)</f>
        <v>-237.4663875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909</v>
      </c>
      <c r="L9" s="6">
        <f t="array" ref="L9">NPV(0.074,H16:R16)</f>
        <v>-563.2965162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910</v>
      </c>
      <c r="L10" s="6">
        <f>L8 + L9</f>
        <v>-800.7629036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540.0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911</v>
      </c>
      <c r="L12" s="6">
        <f>L10 - L11</f>
        <v>-1340.762904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912</v>
      </c>
      <c r="L13" s="1">
        <v>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-23.5221562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(1+0.02)/(0.074-0.02)</f>
        <v>-1235.333333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5.0</v>
      </c>
      <c r="C3" s="1">
        <v>12.0</v>
      </c>
      <c r="D3" s="1">
        <v>-13.0</v>
      </c>
      <c r="E3" s="1">
        <v>17.0</v>
      </c>
      <c r="F3" s="1">
        <v>24.0</v>
      </c>
      <c r="G3" s="1">
        <f>IF(F3*FORECAST(G2,B3:F3,B2:F2)&gt;0,FORECAST(G2,B3:F3,B2:F2),F3)*$X$1</f>
        <v>21.9</v>
      </c>
      <c r="H3" s="1">
        <f>IF(G3*FORECAST(H2,B3:G3,B2:G2)&gt;0,FORECAST(H2,B3:G3,B2:G2),G3)*$X$1</f>
        <v>26.2</v>
      </c>
      <c r="I3" s="1">
        <f>IF(H3*FORECAST(I2,B3:H3,B2:H2)&gt;0,FORECAST(I2,B3:H3,B2:H2),H3)*$X$1</f>
        <v>30.5</v>
      </c>
      <c r="J3" s="1">
        <f>IF(I3*FORECAST(J2,B3:I3,B2:I2)&gt;0,FORECAST(J2,B3:I3,B2:I2),I3)*$X$1</f>
        <v>34.8</v>
      </c>
      <c r="K3" s="1">
        <f>IF(J3*FORECAST(K2,B3:J3,B2:J2)&gt;0,FORECAST(K2,B3:J3,B2:J2),J3)*$X$1</f>
        <v>39.1</v>
      </c>
      <c r="L3" s="1">
        <f>IF(K3*FORECAST(L2,B3:K3,B2:K2)&gt;0,FORECAST(L2,B3:K3,B2:K2),K3)*$X$1</f>
        <v>43.4</v>
      </c>
      <c r="M3" s="1">
        <f>IF(L3*FORECAST(M2,B3:L3,B2:L2)&gt;0,FORECAST(M2,B3:L3,B2:L2),L3)*$X$1</f>
        <v>47.7</v>
      </c>
      <c r="N3" s="5">
        <f>IF(M3*FORECAST(N2,B3:M3,B2:M2)&gt;0,FORECAST(N2,B3:M3,B2:M2),M3)*$X$1</f>
        <v>52</v>
      </c>
      <c r="O3" s="5">
        <f>IF(N3*FORECAST(O2,B3:N3,B2:N2)&gt;0,FORECAST(O2,B3:N3,B2:N2),N3)*$X$1</f>
        <v>56.3</v>
      </c>
      <c r="P3" s="5">
        <f>IF(O3*FORECAST(P2,B3:O3,B2:O2)&gt;0,FORECAST(P2,B3:O3,B2:O2),O3)*$X$1</f>
        <v>60.6</v>
      </c>
      <c r="Q3" s="5">
        <f>IF(P3*FORECAST(Q2,B3:P3,B2:P2)&gt;0,FORECAST(Q2,B3:P3,B2:P2),P3)*$X$1</f>
        <v>64.9</v>
      </c>
      <c r="R3" s="5">
        <f>IF(Q3*FORECAST(R2,B3:Q3,B2:Q2)&gt;0,FORECAST(R2,B3:Q3,B2:Q2),Q3)*$X$1</f>
        <v>69.2</v>
      </c>
      <c r="S3" s="2"/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462.0</v>
      </c>
      <c r="C4" s="1">
        <v>428.0</v>
      </c>
      <c r="D4" s="1">
        <v>280.0</v>
      </c>
      <c r="E4" s="1">
        <v>479.0</v>
      </c>
      <c r="F4" s="1">
        <v>540.0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906</v>
      </c>
      <c r="B5" s="1">
        <v>51.0</v>
      </c>
      <c r="C5" s="1">
        <v>51.0</v>
      </c>
      <c r="D5" s="1">
        <v>35.0</v>
      </c>
      <c r="E5" s="1">
        <v>42.0</v>
      </c>
      <c r="F5" s="1">
        <v>57.0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907</v>
      </c>
      <c r="L7" s="1">
        <f>IF(R3*FORECAST(R2,B3:R3,B2:R2)&gt;0,FORECAST(R2,B3:R3,B2:R2),Q3)*$X$1 * (1+0.02)/(0.074-0.02)</f>
        <v>1307.111111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908</v>
      </c>
      <c r="L8" s="6">
        <f t="array" ref="L8">NPV(0.074,H3:R3)</f>
        <v>328.330546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909</v>
      </c>
      <c r="L9" s="6">
        <f t="array" ref="L9">NPV(0.074,H16:R16)</f>
        <v>596.0262832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910</v>
      </c>
      <c r="L10" s="6">
        <f>L8 + L9</f>
        <v>924.3568292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540.0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911</v>
      </c>
      <c r="L12" s="6">
        <f>L10 - L11</f>
        <v>384.3568292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912</v>
      </c>
      <c r="L13" s="1">
        <v>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6.743102266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(1+0.02)/(0.074-0.02)</f>
        <v>1307.111111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